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Martin\134-2016\NEVI- EOV\Profil\Soupis prací\"/>
    </mc:Choice>
  </mc:AlternateContent>
  <bookViews>
    <workbookView xWindow="0" yWindow="0" windowWidth="20460" windowHeight="7632"/>
  </bookViews>
  <sheets>
    <sheet name="01 - EOV" sheetId="2" r:id="rId1"/>
    <sheet name="02 - VRN" sheetId="3" r:id="rId2"/>
  </sheets>
  <definedNames>
    <definedName name="_xlnm._FilterDatabase" localSheetId="0" hidden="1">'01 - EOV'!$C$46:$K$126</definedName>
    <definedName name="_xlnm._FilterDatabase" localSheetId="1" hidden="1">'02 - VRN'!$C$39:$K$52</definedName>
    <definedName name="_xlnm.Print_Titles" localSheetId="0">'01 - EOV'!$46:$46</definedName>
    <definedName name="_xlnm.Print_Titles" localSheetId="1">'02 - VRN'!$39:$39</definedName>
    <definedName name="_xlnm.Print_Area" localSheetId="0">'01 - EOV'!#REF!,'01 - EOV'!$C$5:$J$28,'01 - EOV'!$C$34:$K$126</definedName>
    <definedName name="_xlnm.Print_Area" localSheetId="1">'02 - VRN'!#REF!,'02 - VRN'!$C$3:$J$21,'02 - VRN'!$C$27:$K$52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K45" i="3" l="1"/>
  <c r="BI52" i="3" l="1"/>
  <c r="BH52" i="3"/>
  <c r="BG52" i="3"/>
  <c r="BF52" i="3"/>
  <c r="T52" i="3"/>
  <c r="T51" i="3" s="1"/>
  <c r="R52" i="3"/>
  <c r="R51" i="3" s="1"/>
  <c r="P52" i="3"/>
  <c r="P51" i="3" s="1"/>
  <c r="BI50" i="3"/>
  <c r="BH50" i="3"/>
  <c r="BG50" i="3"/>
  <c r="BF50" i="3"/>
  <c r="T50" i="3"/>
  <c r="R50" i="3"/>
  <c r="P50" i="3"/>
  <c r="BI49" i="3"/>
  <c r="BH49" i="3"/>
  <c r="BG49" i="3"/>
  <c r="BF49" i="3"/>
  <c r="T49" i="3"/>
  <c r="R49" i="3"/>
  <c r="P49" i="3"/>
  <c r="BI46" i="3"/>
  <c r="BH46" i="3"/>
  <c r="BG46" i="3"/>
  <c r="BF46" i="3"/>
  <c r="T46" i="3"/>
  <c r="R46" i="3"/>
  <c r="P46" i="3"/>
  <c r="BI44" i="3"/>
  <c r="BH44" i="3"/>
  <c r="BG44" i="3"/>
  <c r="BF44" i="3"/>
  <c r="T44" i="3"/>
  <c r="R44" i="3"/>
  <c r="P44" i="3"/>
  <c r="BI43" i="3"/>
  <c r="BH43" i="3"/>
  <c r="BG43" i="3"/>
  <c r="BF43" i="3"/>
  <c r="T43" i="3"/>
  <c r="R43" i="3"/>
  <c r="P43" i="3"/>
  <c r="BI42" i="3"/>
  <c r="BH42" i="3"/>
  <c r="BG42" i="3"/>
  <c r="BF42" i="3"/>
  <c r="T42" i="3"/>
  <c r="R42" i="3"/>
  <c r="P42" i="3"/>
  <c r="BI41" i="3"/>
  <c r="BH41" i="3"/>
  <c r="BG41" i="3"/>
  <c r="BF41" i="3"/>
  <c r="T41" i="3"/>
  <c r="R41" i="3"/>
  <c r="P41" i="3"/>
  <c r="F34" i="3"/>
  <c r="E32" i="3"/>
  <c r="BI126" i="2"/>
  <c r="BH126" i="2"/>
  <c r="BG126" i="2"/>
  <c r="BF126" i="2"/>
  <c r="T126" i="2"/>
  <c r="T125" i="2" s="1"/>
  <c r="R126" i="2"/>
  <c r="R125" i="2" s="1"/>
  <c r="P126" i="2"/>
  <c r="P125" i="2" s="1"/>
  <c r="BI124" i="2"/>
  <c r="BH124" i="2"/>
  <c r="BG124" i="2"/>
  <c r="BF124" i="2"/>
  <c r="T124" i="2"/>
  <c r="T123" i="2" s="1"/>
  <c r="R124" i="2"/>
  <c r="R123" i="2" s="1"/>
  <c r="P124" i="2"/>
  <c r="P123" i="2" s="1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BI81" i="2"/>
  <c r="BH81" i="2"/>
  <c r="BG81" i="2"/>
  <c r="BF81" i="2"/>
  <c r="T81" i="2"/>
  <c r="R81" i="2"/>
  <c r="P81" i="2"/>
  <c r="BI80" i="2"/>
  <c r="BH80" i="2"/>
  <c r="BG80" i="2"/>
  <c r="BF80" i="2"/>
  <c r="T80" i="2"/>
  <c r="R80" i="2"/>
  <c r="P80" i="2"/>
  <c r="BI79" i="2"/>
  <c r="BH79" i="2"/>
  <c r="BG79" i="2"/>
  <c r="BF79" i="2"/>
  <c r="T79" i="2"/>
  <c r="R79" i="2"/>
  <c r="P79" i="2"/>
  <c r="BI78" i="2"/>
  <c r="BH78" i="2"/>
  <c r="BG78" i="2"/>
  <c r="BF78" i="2"/>
  <c r="T78" i="2"/>
  <c r="R78" i="2"/>
  <c r="P78" i="2"/>
  <c r="BI77" i="2"/>
  <c r="BH77" i="2"/>
  <c r="BG77" i="2"/>
  <c r="BF77" i="2"/>
  <c r="T77" i="2"/>
  <c r="R77" i="2"/>
  <c r="P77" i="2"/>
  <c r="BI76" i="2"/>
  <c r="BH76" i="2"/>
  <c r="BG76" i="2"/>
  <c r="BF76" i="2"/>
  <c r="T76" i="2"/>
  <c r="R76" i="2"/>
  <c r="P76" i="2"/>
  <c r="BI75" i="2"/>
  <c r="BH75" i="2"/>
  <c r="BG75" i="2"/>
  <c r="BF75" i="2"/>
  <c r="T75" i="2"/>
  <c r="R75" i="2"/>
  <c r="P75" i="2"/>
  <c r="BI74" i="2"/>
  <c r="BH74" i="2"/>
  <c r="BG74" i="2"/>
  <c r="BF74" i="2"/>
  <c r="T74" i="2"/>
  <c r="R74" i="2"/>
  <c r="P74" i="2"/>
  <c r="BI73" i="2"/>
  <c r="BH73" i="2"/>
  <c r="BG73" i="2"/>
  <c r="BF73" i="2"/>
  <c r="T73" i="2"/>
  <c r="R73" i="2"/>
  <c r="P73" i="2"/>
  <c r="BI72" i="2"/>
  <c r="BH72" i="2"/>
  <c r="BG72" i="2"/>
  <c r="BF72" i="2"/>
  <c r="T72" i="2"/>
  <c r="R72" i="2"/>
  <c r="P72" i="2"/>
  <c r="BI71" i="2"/>
  <c r="BH71" i="2"/>
  <c r="BG71" i="2"/>
  <c r="BF71" i="2"/>
  <c r="T71" i="2"/>
  <c r="R71" i="2"/>
  <c r="P71" i="2"/>
  <c r="BI70" i="2"/>
  <c r="BH70" i="2"/>
  <c r="BG70" i="2"/>
  <c r="BF70" i="2"/>
  <c r="T70" i="2"/>
  <c r="R70" i="2"/>
  <c r="P70" i="2"/>
  <c r="BI69" i="2"/>
  <c r="BH69" i="2"/>
  <c r="BG69" i="2"/>
  <c r="BF69" i="2"/>
  <c r="T69" i="2"/>
  <c r="R69" i="2"/>
  <c r="P69" i="2"/>
  <c r="BI68" i="2"/>
  <c r="BH68" i="2"/>
  <c r="BG68" i="2"/>
  <c r="BF68" i="2"/>
  <c r="T68" i="2"/>
  <c r="R68" i="2"/>
  <c r="P68" i="2"/>
  <c r="BI67" i="2"/>
  <c r="BH67" i="2"/>
  <c r="BG67" i="2"/>
  <c r="BF67" i="2"/>
  <c r="T67" i="2"/>
  <c r="R67" i="2"/>
  <c r="P67" i="2"/>
  <c r="BI66" i="2"/>
  <c r="BH66" i="2"/>
  <c r="BG66" i="2"/>
  <c r="BF66" i="2"/>
  <c r="T66" i="2"/>
  <c r="R66" i="2"/>
  <c r="P66" i="2"/>
  <c r="BI65" i="2"/>
  <c r="BH65" i="2"/>
  <c r="BG65" i="2"/>
  <c r="BF65" i="2"/>
  <c r="T65" i="2"/>
  <c r="R65" i="2"/>
  <c r="P65" i="2"/>
  <c r="BI64" i="2"/>
  <c r="BH64" i="2"/>
  <c r="BG64" i="2"/>
  <c r="BF64" i="2"/>
  <c r="T64" i="2"/>
  <c r="R64" i="2"/>
  <c r="P64" i="2"/>
  <c r="BI63" i="2"/>
  <c r="BH63" i="2"/>
  <c r="BG63" i="2"/>
  <c r="BF63" i="2"/>
  <c r="T63" i="2"/>
  <c r="R63" i="2"/>
  <c r="P63" i="2"/>
  <c r="BI62" i="2"/>
  <c r="BH62" i="2"/>
  <c r="BG62" i="2"/>
  <c r="BF62" i="2"/>
  <c r="T62" i="2"/>
  <c r="R62" i="2"/>
  <c r="P62" i="2"/>
  <c r="BI61" i="2"/>
  <c r="BH61" i="2"/>
  <c r="BG61" i="2"/>
  <c r="BF61" i="2"/>
  <c r="T61" i="2"/>
  <c r="R61" i="2"/>
  <c r="P61" i="2"/>
  <c r="BI58" i="2"/>
  <c r="BH58" i="2"/>
  <c r="BG58" i="2"/>
  <c r="BF58" i="2"/>
  <c r="T58" i="2"/>
  <c r="R58" i="2"/>
  <c r="P58" i="2"/>
  <c r="BI57" i="2"/>
  <c r="BH57" i="2"/>
  <c r="BG57" i="2"/>
  <c r="BF57" i="2"/>
  <c r="T57" i="2"/>
  <c r="R57" i="2"/>
  <c r="P57" i="2"/>
  <c r="BI55" i="2"/>
  <c r="BH55" i="2"/>
  <c r="BG55" i="2"/>
  <c r="BF55" i="2"/>
  <c r="T55" i="2"/>
  <c r="R55" i="2"/>
  <c r="P55" i="2"/>
  <c r="BI54" i="2"/>
  <c r="BH54" i="2"/>
  <c r="BG54" i="2"/>
  <c r="BF54" i="2"/>
  <c r="T54" i="2"/>
  <c r="R54" i="2"/>
  <c r="P54" i="2"/>
  <c r="BI53" i="2"/>
  <c r="BH53" i="2"/>
  <c r="BG53" i="2"/>
  <c r="BF53" i="2"/>
  <c r="T53" i="2"/>
  <c r="R53" i="2"/>
  <c r="P53" i="2"/>
  <c r="BI52" i="2"/>
  <c r="BH52" i="2"/>
  <c r="BG52" i="2"/>
  <c r="BF52" i="2"/>
  <c r="T52" i="2"/>
  <c r="R52" i="2"/>
  <c r="P52" i="2"/>
  <c r="BI51" i="2"/>
  <c r="BH51" i="2"/>
  <c r="BG51" i="2"/>
  <c r="BF51" i="2"/>
  <c r="T51" i="2"/>
  <c r="R51" i="2"/>
  <c r="P51" i="2"/>
  <c r="BI50" i="2"/>
  <c r="BH50" i="2"/>
  <c r="BG50" i="2"/>
  <c r="BF50" i="2"/>
  <c r="T50" i="2"/>
  <c r="R50" i="2"/>
  <c r="P50" i="2"/>
  <c r="BK119" i="2"/>
  <c r="J112" i="2"/>
  <c r="J111" i="2"/>
  <c r="BK105" i="2"/>
  <c r="J103" i="2"/>
  <c r="J100" i="2"/>
  <c r="BK98" i="2"/>
  <c r="BK91" i="2"/>
  <c r="J88" i="2"/>
  <c r="BK87" i="2"/>
  <c r="J80" i="2"/>
  <c r="J77" i="2"/>
  <c r="BK76" i="2"/>
  <c r="BK75" i="2"/>
  <c r="BK72" i="2"/>
  <c r="J70" i="2"/>
  <c r="BK69" i="2"/>
  <c r="J68" i="2"/>
  <c r="BK67" i="2"/>
  <c r="J58" i="2"/>
  <c r="J54" i="2"/>
  <c r="J51" i="2"/>
  <c r="BK43" i="3"/>
  <c r="BK41" i="3"/>
  <c r="BK124" i="2"/>
  <c r="BK120" i="2"/>
  <c r="J109" i="2"/>
  <c r="J99" i="2"/>
  <c r="J96" i="2"/>
  <c r="J93" i="2"/>
  <c r="BK92" i="2"/>
  <c r="J84" i="2"/>
  <c r="BK79" i="2"/>
  <c r="J67" i="2"/>
  <c r="J63" i="2"/>
  <c r="BK55" i="2"/>
  <c r="BK52" i="3"/>
  <c r="BK50" i="3"/>
  <c r="J124" i="2"/>
  <c r="BK122" i="2"/>
  <c r="J118" i="2"/>
  <c r="BK109" i="2"/>
  <c r="J105" i="2"/>
  <c r="BK101" i="2"/>
  <c r="J98" i="2"/>
  <c r="J95" i="2"/>
  <c r="BK86" i="2"/>
  <c r="BK77" i="2"/>
  <c r="BK74" i="2"/>
  <c r="BK73" i="2"/>
  <c r="BK64" i="2"/>
  <c r="J55" i="2"/>
  <c r="BK54" i="2"/>
  <c r="BK51" i="2"/>
  <c r="J50" i="2"/>
  <c r="BK49" i="3"/>
  <c r="J121" i="2"/>
  <c r="BK117" i="2"/>
  <c r="BK111" i="2"/>
  <c r="J108" i="2"/>
  <c r="J104" i="2"/>
  <c r="BK99" i="2"/>
  <c r="J97" i="2"/>
  <c r="J87" i="2"/>
  <c r="J83" i="2"/>
  <c r="J81" i="2"/>
  <c r="J69" i="2"/>
  <c r="J65" i="2"/>
  <c r="J62" i="2"/>
  <c r="J61" i="2"/>
  <c r="BK44" i="3"/>
  <c r="BK42" i="3"/>
  <c r="BK121" i="2"/>
  <c r="J117" i="2"/>
  <c r="BK114" i="2"/>
  <c r="J113" i="2"/>
  <c r="BK112" i="2"/>
  <c r="J110" i="2"/>
  <c r="J106" i="2"/>
  <c r="BK104" i="2"/>
  <c r="BK94" i="2"/>
  <c r="BK93" i="2"/>
  <c r="J86" i="2"/>
  <c r="BK82" i="2"/>
  <c r="BK81" i="2"/>
  <c r="J79" i="2"/>
  <c r="J76" i="2"/>
  <c r="J74" i="2"/>
  <c r="BK71" i="2"/>
  <c r="J64" i="2"/>
  <c r="BK63" i="2"/>
  <c r="BK61" i="2"/>
  <c r="J57" i="2"/>
  <c r="BK53" i="2"/>
  <c r="J52" i="2"/>
  <c r="BK46" i="3"/>
  <c r="J119" i="2"/>
  <c r="BK113" i="2"/>
  <c r="BK106" i="2"/>
  <c r="BK102" i="2"/>
  <c r="J94" i="2"/>
  <c r="BK89" i="2"/>
  <c r="J85" i="2"/>
  <c r="J75" i="2"/>
  <c r="BK66" i="2"/>
  <c r="BK65" i="2"/>
  <c r="BK57" i="2"/>
  <c r="BK52" i="2"/>
  <c r="BK115" i="2"/>
  <c r="J114" i="2"/>
  <c r="BK108" i="2"/>
  <c r="J107" i="2"/>
  <c r="BK100" i="2"/>
  <c r="BK97" i="2"/>
  <c r="BK96" i="2"/>
  <c r="J92" i="2"/>
  <c r="BK90" i="2"/>
  <c r="J89" i="2"/>
  <c r="BK85" i="2"/>
  <c r="BK84" i="2"/>
  <c r="J82" i="2"/>
  <c r="J78" i="2"/>
  <c r="J73" i="2"/>
  <c r="J72" i="2"/>
  <c r="J71" i="2"/>
  <c r="BK70" i="2"/>
  <c r="J66" i="2"/>
  <c r="BK62" i="2"/>
  <c r="BK126" i="2"/>
  <c r="J126" i="2"/>
  <c r="J122" i="2"/>
  <c r="J120" i="2"/>
  <c r="BK118" i="2"/>
  <c r="J115" i="2"/>
  <c r="BK110" i="2"/>
  <c r="BK107" i="2"/>
  <c r="BK103" i="2"/>
  <c r="J102" i="2"/>
  <c r="J101" i="2"/>
  <c r="BK95" i="2"/>
  <c r="J91" i="2"/>
  <c r="J90" i="2"/>
  <c r="BK88" i="2"/>
  <c r="BK83" i="2"/>
  <c r="BK80" i="2"/>
  <c r="BK78" i="2"/>
  <c r="BK68" i="2"/>
  <c r="BK58" i="2"/>
  <c r="J53" i="2"/>
  <c r="BK50" i="2"/>
  <c r="BK49" i="2" l="1"/>
  <c r="J49" i="2" s="1"/>
  <c r="J21" i="2" s="1"/>
  <c r="T60" i="2"/>
  <c r="P49" i="2"/>
  <c r="BK56" i="2"/>
  <c r="J56" i="2" s="1"/>
  <c r="J22" i="2" s="1"/>
  <c r="P56" i="2"/>
  <c r="BK116" i="2"/>
  <c r="J116" i="2" s="1"/>
  <c r="J25" i="2" s="1"/>
  <c r="R49" i="2"/>
  <c r="R56" i="2"/>
  <c r="R48" i="2" s="1"/>
  <c r="T116" i="2"/>
  <c r="R60" i="2"/>
  <c r="BK48" i="3"/>
  <c r="J19" i="3" s="1"/>
  <c r="T49" i="2"/>
  <c r="T56" i="2"/>
  <c r="R116" i="2"/>
  <c r="P48" i="3"/>
  <c r="P47" i="3"/>
  <c r="P40" i="3" s="1"/>
  <c r="P60" i="2"/>
  <c r="R48" i="3"/>
  <c r="R47" i="3" s="1"/>
  <c r="R40" i="3" s="1"/>
  <c r="BK60" i="2"/>
  <c r="J60" i="2" s="1"/>
  <c r="J24" i="2" s="1"/>
  <c r="P116" i="2"/>
  <c r="T48" i="3"/>
  <c r="T47" i="3" s="1"/>
  <c r="T40" i="3" s="1"/>
  <c r="BE62" i="2"/>
  <c r="BE74" i="2"/>
  <c r="BE75" i="2"/>
  <c r="BE77" i="2"/>
  <c r="BE87" i="2"/>
  <c r="BE93" i="2"/>
  <c r="BE106" i="2"/>
  <c r="BE108" i="2"/>
  <c r="BE113" i="2"/>
  <c r="BE126" i="2"/>
  <c r="BE50" i="2"/>
  <c r="BE52" i="2"/>
  <c r="BE57" i="2"/>
  <c r="BE63" i="2"/>
  <c r="BE65" i="2"/>
  <c r="BE88" i="2"/>
  <c r="BE95" i="2"/>
  <c r="BE110" i="2"/>
  <c r="BE112" i="2"/>
  <c r="BE118" i="2"/>
  <c r="BE51" i="2"/>
  <c r="BE70" i="2"/>
  <c r="BE90" i="2"/>
  <c r="BE98" i="2"/>
  <c r="BE109" i="2"/>
  <c r="BE117" i="2"/>
  <c r="E30" i="3"/>
  <c r="BE43" i="3"/>
  <c r="BE54" i="2"/>
  <c r="BE55" i="2"/>
  <c r="BE58" i="2"/>
  <c r="BE64" i="2"/>
  <c r="BE66" i="2"/>
  <c r="BE67" i="2"/>
  <c r="BE80" i="2"/>
  <c r="BE84" i="2"/>
  <c r="BE97" i="2"/>
  <c r="BE100" i="2"/>
  <c r="BE102" i="2"/>
  <c r="BE105" i="2"/>
  <c r="BE41" i="3"/>
  <c r="BE72" i="2"/>
  <c r="BE73" i="2"/>
  <c r="BE92" i="2"/>
  <c r="BE94" i="2"/>
  <c r="BE115" i="2"/>
  <c r="BE122" i="2"/>
  <c r="BE124" i="2"/>
  <c r="BE46" i="3"/>
  <c r="BE53" i="2"/>
  <c r="BE61" i="2"/>
  <c r="BE68" i="2"/>
  <c r="BE76" i="2"/>
  <c r="BE79" i="2"/>
  <c r="BE81" i="2"/>
  <c r="BE103" i="2"/>
  <c r="BE104" i="2"/>
  <c r="BE114" i="2"/>
  <c r="BE119" i="2"/>
  <c r="BE120" i="2"/>
  <c r="BK125" i="2"/>
  <c r="J125" i="2" s="1"/>
  <c r="J27" i="2" s="1"/>
  <c r="BE44" i="3"/>
  <c r="BE69" i="2"/>
  <c r="BE71" i="2"/>
  <c r="BE82" i="2"/>
  <c r="BE89" i="2"/>
  <c r="BE91" i="2"/>
  <c r="BE99" i="2"/>
  <c r="BE107" i="2"/>
  <c r="BE111" i="2"/>
  <c r="BE121" i="2"/>
  <c r="BK123" i="2"/>
  <c r="J123" i="2" s="1"/>
  <c r="J26" i="2" s="1"/>
  <c r="BE42" i="3"/>
  <c r="BE78" i="2"/>
  <c r="BE83" i="2"/>
  <c r="BE85" i="2"/>
  <c r="BE86" i="2"/>
  <c r="BE96" i="2"/>
  <c r="BE101" i="2"/>
  <c r="BE49" i="3"/>
  <c r="BE50" i="3"/>
  <c r="BE52" i="3"/>
  <c r="BK51" i="3"/>
  <c r="J20" i="3" s="1"/>
  <c r="P59" i="2" l="1"/>
  <c r="T48" i="2"/>
  <c r="T59" i="2"/>
  <c r="R59" i="2"/>
  <c r="R47" i="2" s="1"/>
  <c r="P48" i="2"/>
  <c r="P47" i="2" s="1"/>
  <c r="BK59" i="2"/>
  <c r="J59" i="2" s="1"/>
  <c r="J23" i="2" s="1"/>
  <c r="BK47" i="3"/>
  <c r="J18" i="3" s="1"/>
  <c r="BK48" i="2"/>
  <c r="J48" i="2" s="1"/>
  <c r="J20" i="2" s="1"/>
  <c r="T47" i="2" l="1"/>
  <c r="BK47" i="2"/>
  <c r="J47" i="2" s="1"/>
  <c r="BK40" i="3"/>
  <c r="J19" i="2" l="1"/>
  <c r="J17" i="3"/>
</calcChain>
</file>

<file path=xl/sharedStrings.xml><?xml version="1.0" encoding="utf-8"?>
<sst xmlns="http://schemas.openxmlformats.org/spreadsheetml/2006/main" count="1281" uniqueCount="389">
  <si>
    <t/>
  </si>
  <si>
    <t>21</t>
  </si>
  <si>
    <t>15</t>
  </si>
  <si>
    <t>Stavba:</t>
  </si>
  <si>
    <t>Místo:</t>
  </si>
  <si>
    <t>Datum:</t>
  </si>
  <si>
    <t>Zadavatel:</t>
  </si>
  <si>
    <t>Zhotovitel:</t>
  </si>
  <si>
    <t>Projektant:</t>
  </si>
  <si>
    <t>Zpracovatel:</t>
  </si>
  <si>
    <t>DPH</t>
  </si>
  <si>
    <t>základní</t>
  </si>
  <si>
    <t>Kód</t>
  </si>
  <si>
    <t>Popis</t>
  </si>
  <si>
    <t>Typ</t>
  </si>
  <si>
    <t>D</t>
  </si>
  <si>
    <t>0</t>
  </si>
  <si>
    <t>1</t>
  </si>
  <si>
    <t>2</t>
  </si>
  <si>
    <t>VRN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</si>
  <si>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</si>
  <si>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</si>
  <si>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</si>
  <si>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</si>
  <si>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</si>
  <si>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</si>
  <si>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</si>
  <si>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</si>
  <si>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</si>
  <si>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</si>
  <si>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</si>
  <si>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</si>
  <si>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749 - Elektromontáže - ostatní práce a konstrukce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</si>
  <si>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</si>
  <si>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</si>
  <si>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</si>
  <si>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</si>
  <si>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</si>
  <si>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</si>
  <si>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</si>
  <si>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</si>
  <si>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</si>
  <si>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</si>
  <si>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</si>
  <si>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</si>
  <si>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</si>
  <si>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</si>
  <si>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</si>
  <si>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</si>
  <si>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</si>
  <si>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</si>
  <si>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77</t>
  </si>
  <si>
    <t>K</t>
  </si>
  <si>
    <t>13193</t>
  </si>
  <si>
    <t>HLOUBENÍ JAM ZAPAŽ I NEPAŽ TŘ III</t>
  </si>
  <si>
    <t>M3</t>
  </si>
  <si>
    <t>4</t>
  </si>
  <si>
    <t>673704610</t>
  </si>
  <si>
    <t>71</t>
  </si>
  <si>
    <t>132937</t>
  </si>
  <si>
    <t>HLOUBENÍ RÝH ŠÍŘ DO 2M PAŽ I NEPAŽ TŘ. III, ODVOZ DO 16KM</t>
  </si>
  <si>
    <t>607072048</t>
  </si>
  <si>
    <t>76</t>
  </si>
  <si>
    <t>141733</t>
  </si>
  <si>
    <t>PROTLAČOVÁNÍ POTRUBÍ Z PLAST HMOT DN DO 150MM</t>
  </si>
  <si>
    <t>M</t>
  </si>
  <si>
    <t>121941593</t>
  </si>
  <si>
    <t>79</t>
  </si>
  <si>
    <t>17120</t>
  </si>
  <si>
    <t>ULOŽENÍ SYPANINY DO NÁSYPŮ A NA SKLÁDKY BEZ ZHUTNĚNÍ</t>
  </si>
  <si>
    <t>-2040670912</t>
  </si>
  <si>
    <t>72</t>
  </si>
  <si>
    <t>17411</t>
  </si>
  <si>
    <t>ZÁSYP JAM A RÝH ZEMINOU SE ZHUTNĚNÍM</t>
  </si>
  <si>
    <t>-2001307878</t>
  </si>
  <si>
    <t>73</t>
  </si>
  <si>
    <t>18214</t>
  </si>
  <si>
    <t>ÚPRAVA POVRCHŮ SROVNÁNÍM ÚZEMÍ V TL DO 0,25M</t>
  </si>
  <si>
    <t>M2</t>
  </si>
  <si>
    <t>-1850796444</t>
  </si>
  <si>
    <t>9</t>
  </si>
  <si>
    <t>Ostatní konstrukce a práce, bourání</t>
  </si>
  <si>
    <t>74</t>
  </si>
  <si>
    <t>965010</t>
  </si>
  <si>
    <t>ODSTRANĚNÍ KOLEJOVÉHO LOŽE A DRÁŽNÍCH STEZEK</t>
  </si>
  <si>
    <t>-425947715</t>
  </si>
  <si>
    <t>75</t>
  </si>
  <si>
    <t>965022</t>
  </si>
  <si>
    <t>ODSTRANĚNÍ KOLEJOVÉHO LOŽE A DRÁŽNÍCH STEZEK - ODVOZ NA MEZIDEPONII</t>
  </si>
  <si>
    <t>M3KM</t>
  </si>
  <si>
    <t>168605068</t>
  </si>
  <si>
    <t>PSV</t>
  </si>
  <si>
    <t>Práce a dodávky PSV</t>
  </si>
  <si>
    <t>741</t>
  </si>
  <si>
    <t>Elektroinstalace - silnoproud</t>
  </si>
  <si>
    <t>12</t>
  </si>
  <si>
    <t>743Z71</t>
  </si>
  <si>
    <t>DEMONTÁŽ KABELOVÉ SKŘÍNĚ</t>
  </si>
  <si>
    <t>KUS</t>
  </si>
  <si>
    <t>16</t>
  </si>
  <si>
    <t>1415661285</t>
  </si>
  <si>
    <t>22</t>
  </si>
  <si>
    <t>745C17</t>
  </si>
  <si>
    <t>ROZVADĚČ PRO DRÁŽNÍ EPZ ELEKTROMĚROVÝ PRO MĚŘENÍ SPOTŘEBY</t>
  </si>
  <si>
    <t>-784170347</t>
  </si>
  <si>
    <t>11</t>
  </si>
  <si>
    <t>743Z39</t>
  </si>
  <si>
    <t>DEMONTÁŽ ROZVADĚČE OSVĚTLENÍ</t>
  </si>
  <si>
    <t>-1591405437</t>
  </si>
  <si>
    <t>14</t>
  </si>
  <si>
    <t>743622</t>
  </si>
  <si>
    <t>ROZVADĚČ PRO DRÁŽNÍ OSVĚTLENÍ SILOVÝ NAPÁJECÍ BEZ PLC ŘÍDÍCÍHO SYSTÉMU OD 7 DO 12 KS TŘÍFÁZOVÝCH VĚTVÍ</t>
  </si>
  <si>
    <t>1783285056</t>
  </si>
  <si>
    <t>743644</t>
  </si>
  <si>
    <t>ROZVADĚČ PRO DRÁŽNÍ OSVĚTLENÍ - SPÍNACÍ HODINY PROGRAMOVATELNÉ SE SOUMRAKOVÝM ČIDLEM</t>
  </si>
  <si>
    <t>1379988401</t>
  </si>
  <si>
    <t>743643</t>
  </si>
  <si>
    <t>ROZVADĚČ PRO DRÁŽNÍ OSVĚTLENÍ - SENZOR PRO MĚŘENÍ INTENZITY OSVĚTLENÍ</t>
  </si>
  <si>
    <t>1833399859</t>
  </si>
  <si>
    <t>13</t>
  </si>
  <si>
    <t>743Z73</t>
  </si>
  <si>
    <t>DEMONTÁŽ - ZAZDĚNÍ A ZAPRAVENÍ OTVORU PO KABELOVÉ SKŘÍNI</t>
  </si>
  <si>
    <t>-633293613</t>
  </si>
  <si>
    <t>17</t>
  </si>
  <si>
    <t>744216</t>
  </si>
  <si>
    <t>KABELOVÁ SKŘÍŇ VENKOVNÍ PRÁZDNÁ PLASTOVÁ V KOMPAKTNÍM PILÍŘI, MIN. IP 44, 1070-1500 X 810-1500 MM</t>
  </si>
  <si>
    <t>1600872140</t>
  </si>
  <si>
    <t>20</t>
  </si>
  <si>
    <t>744H21</t>
  </si>
  <si>
    <t>POJISTKOVÝ SPODEK/LIŠTA PRO NOŽOVÉ POJISTKY TŘÍPÓLOVÝ  DO 160 A</t>
  </si>
  <si>
    <t>-879206939</t>
  </si>
  <si>
    <t>744I01</t>
  </si>
  <si>
    <t>POJISTKOVÁ VLOŽKA DO 160 A</t>
  </si>
  <si>
    <t>-2082866911</t>
  </si>
  <si>
    <t>743812</t>
  </si>
  <si>
    <t>VÝSTROJ EOV PRO VÝHYBKU  JEDNODUCHOU TVARU 1:9-300, 1:11-300</t>
  </si>
  <si>
    <t>-39281317</t>
  </si>
  <si>
    <t>743911</t>
  </si>
  <si>
    <t>ROZVADĚČ EOV SILOVÝ NAPÁJECÍ S PLC ŘÍDÍCÍM SYSTÉMEM DO 8 KS ZÁKLADNÍCH VÝHYBEK S PROUDOVÝMI CHRÁNIČI</t>
  </si>
  <si>
    <t>1743689264</t>
  </si>
  <si>
    <t>5</t>
  </si>
  <si>
    <t>743936</t>
  </si>
  <si>
    <t>ROZVADĚČ EOV - SADA KOLEJOVÉHO TEPLOMĚRU, ČIDLA SRÁŽEK A VENKOVNÍ TEPLOTY</t>
  </si>
  <si>
    <t>-1891634509</t>
  </si>
  <si>
    <t>3</t>
  </si>
  <si>
    <t>743931</t>
  </si>
  <si>
    <t>ROZVADĚČ EOV - ROZŠÍŘENÍ O MĚŘENÍ SPOTŘEBY EL. ENERGIE</t>
  </si>
  <si>
    <t>-1061650585</t>
  </si>
  <si>
    <t>8</t>
  </si>
  <si>
    <t>743951</t>
  </si>
  <si>
    <t>ROZVADĚČ EOV/VO S NADŘAZENÝM OVLADAČEM - HARDWARE + ZÁKLADNÍ SOFTWARE</t>
  </si>
  <si>
    <t>-1243871185</t>
  </si>
  <si>
    <t>24</t>
  </si>
  <si>
    <t>744612</t>
  </si>
  <si>
    <t>JISTIČ JEDNOPÓLOVÝ (10 KA) OD 4 DO 10 A</t>
  </si>
  <si>
    <t>614327544</t>
  </si>
  <si>
    <t>7</t>
  </si>
  <si>
    <t>743952</t>
  </si>
  <si>
    <t>ROZVADĚČ EOV S NADŘAZENÝM OVLADAČEM - SOFTWARE A PARAMETRIZACE NA 1 KS VÝHYBKY/VĚTVE OSVĚTLENÍ</t>
  </si>
  <si>
    <t>-813707261</t>
  </si>
  <si>
    <t>6</t>
  </si>
  <si>
    <t>743953</t>
  </si>
  <si>
    <t>ROZVADĚČ EOV/VO S NADŘAZENÝM OVLADAČEM - VERIFIKACE POVELŮ A SIGNÁLŮ NA 1 KS ROZVADĚČE EOV/OSVĚTLENÍ</t>
  </si>
  <si>
    <t>-1048684659</t>
  </si>
  <si>
    <t>743932</t>
  </si>
  <si>
    <t>ROZVADĚČ EOV - SOFTWARE PRO ZAČLENĚNÍ TECHNOLOGICKÉHO CELKU EOV DO DÁLKOVÉ DIAGNOSTIKY TS ŽDC</t>
  </si>
  <si>
    <t>-1963896221</t>
  </si>
  <si>
    <t>30</t>
  </si>
  <si>
    <t>742H25</t>
  </si>
  <si>
    <t>KABEL NN ČTYŘ- A PĚTIŽÍLOVÝ AL S PLASTOVOU IZOLACÍ OD 150 DO 240 MM2</t>
  </si>
  <si>
    <t>-1462016679</t>
  </si>
  <si>
    <t>31</t>
  </si>
  <si>
    <t>742L15</t>
  </si>
  <si>
    <t>UKONČENÍ DVOU AŽ PĚTIŽÍLOVÉHO KABELU V ROZVADĚČI NEBO NA PŘÍSTROJI OD 150 DO 240 MM2</t>
  </si>
  <si>
    <t>-411408739</t>
  </si>
  <si>
    <t>32</t>
  </si>
  <si>
    <t>742P14</t>
  </si>
  <si>
    <t>ZATAŽENÍ KABELU DO CHRÁNIČKY - KABEL PŘES 4 KG/M</t>
  </si>
  <si>
    <t>39807736</t>
  </si>
  <si>
    <t>33</t>
  </si>
  <si>
    <t>742H32</t>
  </si>
  <si>
    <t>KABEL NN ČTYŘ- A PĚTIŽÍLOVÝ CU S PLASTOVOU IZOLACÍ STÍNĚNÝ OD 4 DO 16 MM2</t>
  </si>
  <si>
    <t>1146539366</t>
  </si>
  <si>
    <t>34</t>
  </si>
  <si>
    <t>742G12</t>
  </si>
  <si>
    <t>KABEL NN DVOU- A TŘÍŽÍLOVÝ CU S PLASTOVOU IZOLACÍ OD 4 DO 16 MM2</t>
  </si>
  <si>
    <t>-437096607</t>
  </si>
  <si>
    <t>38</t>
  </si>
  <si>
    <t>742L12</t>
  </si>
  <si>
    <t>UKONČENÍ DVOU AŽ PĚTIŽÍLOVÉHO KABELU V ROZVADĚČI NEBO NA PŘÍSTROJI OD 4 DO 16 MM2</t>
  </si>
  <si>
    <t>1353600115</t>
  </si>
  <si>
    <t>35</t>
  </si>
  <si>
    <t>742G11</t>
  </si>
  <si>
    <t>KABEL NN DVOU- A TŘÍŽÍLOVÝ CU S PLASTOVOU IZOLACÍ DO 2,5 MM2</t>
  </si>
  <si>
    <t>-570315720</t>
  </si>
  <si>
    <t>37</t>
  </si>
  <si>
    <t>742L11</t>
  </si>
  <si>
    <t>UKONČENÍ DVOU AŽ PĚTIŽÍLOVÉHO KABELU V ROZVADĚČI NEBO NA PŘÍSTROJI DO 2,5 MM2</t>
  </si>
  <si>
    <t>-1924527064</t>
  </si>
  <si>
    <t>36</t>
  </si>
  <si>
    <t>742I11</t>
  </si>
  <si>
    <t>KABEL NN CU OVLÁDACÍ 7-12ŽÍLOVÝ DO 2,5 MM2</t>
  </si>
  <si>
    <t>1967617068</t>
  </si>
  <si>
    <t>39</t>
  </si>
  <si>
    <t>742M11</t>
  </si>
  <si>
    <t>UKONČENÍ 7-12ŽÍLOVÉHO KABELU V ROZVADĚČI NEBO NA PŘÍSTROJI DO 2,5 MM2</t>
  </si>
  <si>
    <t>642603025</t>
  </si>
  <si>
    <t>40</t>
  </si>
  <si>
    <t>742P13</t>
  </si>
  <si>
    <t>ZATAŽENÍ KABELU DO CHRÁNIČKY - KABEL DO 4 KG/M</t>
  </si>
  <si>
    <t>1121359503</t>
  </si>
  <si>
    <t>41</t>
  </si>
  <si>
    <t>742J34</t>
  </si>
  <si>
    <t>TCEKEZE 12P1,0, KABEL SDĚLOVACÍ IZOLACE PVC</t>
  </si>
  <si>
    <t>-954344437</t>
  </si>
  <si>
    <t>43</t>
  </si>
  <si>
    <t>742J51</t>
  </si>
  <si>
    <t>UKONČENÍ SDĚLOVACÍHO KABELU V ROZVADĚČI VČ. POMOCNÉHO MATERIÁLU A ZMĚŘENÍ KONTINUITY OVLÁDACÍHO OBVODU</t>
  </si>
  <si>
    <t>377259169</t>
  </si>
  <si>
    <t>42</t>
  </si>
  <si>
    <t>742J29</t>
  </si>
  <si>
    <t>KABEL SDĚLOVACÍ LAN UTP/FTP UKONČENÝ KONEKTORY RJ45</t>
  </si>
  <si>
    <t>-1545698652</t>
  </si>
  <si>
    <t>45</t>
  </si>
  <si>
    <t>741911</t>
  </si>
  <si>
    <t>UZEMŇOVACÍ VODIČ V ZEMI FEZN DO 120 MM2</t>
  </si>
  <si>
    <t>-1727422958</t>
  </si>
  <si>
    <t>46</t>
  </si>
  <si>
    <t>741C02</t>
  </si>
  <si>
    <t>UZEMŇOVACÍ SVORKA</t>
  </si>
  <si>
    <t>-514440715</t>
  </si>
  <si>
    <t>47</t>
  </si>
  <si>
    <t>741C05</t>
  </si>
  <si>
    <t>SPOJOVÁNÍ UZEMŇOVACÍCH VODIČŮ</t>
  </si>
  <si>
    <t>666743897</t>
  </si>
  <si>
    <t>50</t>
  </si>
  <si>
    <t>741B11</t>
  </si>
  <si>
    <t>ZEMNÍCÍ TYČ FEZN DÉLKY DO 2 M</t>
  </si>
  <si>
    <t>-1618509446</t>
  </si>
  <si>
    <t>51</t>
  </si>
  <si>
    <t>747411</t>
  </si>
  <si>
    <t>MĚŘENÍ ZEMNÍCH ODPORŮ - ZEMNIČE PRVNÍHO NEBO SAMOSTATNÉHO</t>
  </si>
  <si>
    <t>-273397959</t>
  </si>
  <si>
    <t>52</t>
  </si>
  <si>
    <t>743972</t>
  </si>
  <si>
    <t>ÚPRAVA NEBO ROZŠÍŘENÍ SW NA ELEKTRODISPEČINKU PRO ZOBRAZENÍ A VÝPIS HLÁŠEK Z TECHNOLOGIE DŘT,SKŘ,DDTS</t>
  </si>
  <si>
    <t>HOD</t>
  </si>
  <si>
    <t>500404236</t>
  </si>
  <si>
    <t>53</t>
  </si>
  <si>
    <t>75O966</t>
  </si>
  <si>
    <t>DDTS ŽDC, KONFIGURACE PŘENOSŮ DAT JEDNOTLIVÝCH TLS</t>
  </si>
  <si>
    <t>2106688744</t>
  </si>
  <si>
    <t>55</t>
  </si>
  <si>
    <t>75O957</t>
  </si>
  <si>
    <t>DDTS ŽDC, INTEGRACE TLS DO INS</t>
  </si>
  <si>
    <t>1077147075</t>
  </si>
  <si>
    <t>54</t>
  </si>
  <si>
    <t>75O961</t>
  </si>
  <si>
    <t>DDTS ŽDC, SPOLUPRÁCE ZHOTOVITELE URČENÉHO ZAŘÍZENÍ PŘI INTEGRACI DO DDTS</t>
  </si>
  <si>
    <t>334105239</t>
  </si>
  <si>
    <t>66</t>
  </si>
  <si>
    <t>75O915</t>
  </si>
  <si>
    <t>DDTS ŽDC, PŘEVODNÍK M-BUS/ ETHERNET</t>
  </si>
  <si>
    <t>-2136328536</t>
  </si>
  <si>
    <t>57</t>
  </si>
  <si>
    <t>747702</t>
  </si>
  <si>
    <t>ÚPRAVA ZAPOJENÍ STÁVAJÍCÍCH KABELOVÝCH SKŘÍNÍ/ROZVADĚČŮ</t>
  </si>
  <si>
    <t>-205013305</t>
  </si>
  <si>
    <t>56</t>
  </si>
  <si>
    <t>747701</t>
  </si>
  <si>
    <t>DOKONČOVACÍ MONTÁŽNÍ PRÁCE NA ELEKTRICKÉM ZAŘÍZENÍ</t>
  </si>
  <si>
    <t>1312312582</t>
  </si>
  <si>
    <t>58</t>
  </si>
  <si>
    <t>747301</t>
  </si>
  <si>
    <t>PROVEDENÍ PROHLÍDKY A ZKOUŠKY PRÁVNICKOU OSOBOU, VYDÁNÍ PRŮKAZU ZPŮSOBILOSTI</t>
  </si>
  <si>
    <t>836706118</t>
  </si>
  <si>
    <t>59</t>
  </si>
  <si>
    <t>747213</t>
  </si>
  <si>
    <t>CELKOVÁ PROHLÍDKA, ZKOUŠENÍ, MĚŘENÍ A VYHOTOVENÍ VÝCHOZÍ REVIZNÍ ZPRÁVY, PRO OBJEM IN PŘES 500 DO 1000 TIS. KČ</t>
  </si>
  <si>
    <t>1061911081</t>
  </si>
  <si>
    <t>60</t>
  </si>
  <si>
    <t>747214</t>
  </si>
  <si>
    <t>CELKOVÁ PROHLÍDKA, ZKOUŠENÍ, MĚŘENÍ A VYHOTOVENÍ VÝCHOZÍ REVIZNÍ ZPRÁVY, PRO OBJEM IN - PŘÍPLATEK ZA KAŽDÝCH DALŠÍCH I ZAPOČATÝCH 500 TIS. KČ</t>
  </si>
  <si>
    <t>-304540081</t>
  </si>
  <si>
    <t>62</t>
  </si>
  <si>
    <t>747703</t>
  </si>
  <si>
    <t>ZKUŠEBNÍ PROVOZ</t>
  </si>
  <si>
    <t>-1301150309</t>
  </si>
  <si>
    <t>63</t>
  </si>
  <si>
    <t>747704</t>
  </si>
  <si>
    <t>ZAŠKOLENÍ OBSLUHY</t>
  </si>
  <si>
    <t>1093962540</t>
  </si>
  <si>
    <t>64</t>
  </si>
  <si>
    <t>747111</t>
  </si>
  <si>
    <t>KONTROLA SILOVÝCH ROZVADĚČŮ NN, 1 POLE</t>
  </si>
  <si>
    <t>-1647614135</t>
  </si>
  <si>
    <t>29</t>
  </si>
  <si>
    <t>702112</t>
  </si>
  <si>
    <t>KABELOVÝ ŽLAB ZEMNÍ VČETNĚ KRYTU SVĚTLÉ ŠÍŘKY PŘES 120 DO 250 MM</t>
  </si>
  <si>
    <t>648790584</t>
  </si>
  <si>
    <t>26</t>
  </si>
  <si>
    <t>702211</t>
  </si>
  <si>
    <t>KABELOVÁ CHRÁNIČKA ZEMNÍ DN DO 100 MM</t>
  </si>
  <si>
    <t>-1783642497</t>
  </si>
  <si>
    <t>27</t>
  </si>
  <si>
    <t>702212</t>
  </si>
  <si>
    <t>KABELOVÁ CHRÁNIČKA ZEMNÍ DN PŘES 100 DO 200 MM</t>
  </si>
  <si>
    <t>177488619</t>
  </si>
  <si>
    <t>28</t>
  </si>
  <si>
    <t>702312</t>
  </si>
  <si>
    <t>ZAKRYTÍ KABELŮ VÝSTRAŽNOU FÓLIÍ ŠÍŘKY PŘES 20 DO 40 CM</t>
  </si>
  <si>
    <t>-1168268988</t>
  </si>
  <si>
    <t>742</t>
  </si>
  <si>
    <t>Elektroinstalace - slaboproud</t>
  </si>
  <si>
    <t>44</t>
  </si>
  <si>
    <t>75A217</t>
  </si>
  <si>
    <t>ZATAŽENÍ A SPOJKOVÁNÍ KABELŮ DO 12 PÁRŮ - MONTÁŽ</t>
  </si>
  <si>
    <t>KMPÁR</t>
  </si>
  <si>
    <t>-929604834</t>
  </si>
  <si>
    <t>67</t>
  </si>
  <si>
    <t>75O923</t>
  </si>
  <si>
    <t>DDTS ŽDC, SW DOPLNĚNÍ INS</t>
  </si>
  <si>
    <t>-1580723211</t>
  </si>
  <si>
    <t>68</t>
  </si>
  <si>
    <t>75O931</t>
  </si>
  <si>
    <t>DDTS ŽDC, SW DOPLNĚNÍ APLIKACE KLIENTA O TLS</t>
  </si>
  <si>
    <t>514537134</t>
  </si>
  <si>
    <t>69</t>
  </si>
  <si>
    <t>75O934</t>
  </si>
  <si>
    <t>DDTS ŽDC, SW DOPLNĚNÍ STACIONÁRNÍHO KLIENTA</t>
  </si>
  <si>
    <t>-1565299242</t>
  </si>
  <si>
    <t>70</t>
  </si>
  <si>
    <t>75O94J</t>
  </si>
  <si>
    <t>DDTS ŽDC, INTEGRACE JINÉHO TLS</t>
  </si>
  <si>
    <t>49339064</t>
  </si>
  <si>
    <t>10</t>
  </si>
  <si>
    <t>75O941</t>
  </si>
  <si>
    <t>DDTS ŽDC, INTEGRACE EOV</t>
  </si>
  <si>
    <t>1535800374</t>
  </si>
  <si>
    <t>749</t>
  </si>
  <si>
    <t>Elektromontáže - ostatní práce a konstrukce</t>
  </si>
  <si>
    <t>78</t>
  </si>
  <si>
    <t>702421</t>
  </si>
  <si>
    <t>KABELOVÝ PROSTUP DO OBJEKTU PŘES ZÁKLAD BETONOVÝ SVĚTLÉ ŠÍŘKY DO 100 MM</t>
  </si>
  <si>
    <t>-544953847</t>
  </si>
  <si>
    <t>OST</t>
  </si>
  <si>
    <t>Ostatní</t>
  </si>
  <si>
    <t>80</t>
  </si>
  <si>
    <t>015113</t>
  </si>
  <si>
    <t>POPLATKY ZA LIKVIDACŮ ODPADŮ NEKONTAMINOVANÝCH - 17 05 04  VYTĚŽENÉ ZEMINY A HORNINY -  III. TŘÍDA TĚŽITELNOSTI</t>
  </si>
  <si>
    <t>T</t>
  </si>
  <si>
    <t>512</t>
  </si>
  <si>
    <t>-601608028</t>
  </si>
  <si>
    <t>VRN - Vedlejší rozpočtové náklady</t>
  </si>
  <si>
    <t xml:space="preserve">    VRN1 - Průzkumné, geodetické a projektové práce</t>
  </si>
  <si>
    <t xml:space="preserve">    VRN7 - Provozní vlivy</t>
  </si>
  <si>
    <t>9902900200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</si>
  <si>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</si>
  <si>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t</t>
  </si>
  <si>
    <t>1746278872</t>
  </si>
  <si>
    <t>032103000</t>
  </si>
  <si>
    <t>Náklady na stavební buňky</t>
  </si>
  <si>
    <t>…</t>
  </si>
  <si>
    <t>1024</t>
  </si>
  <si>
    <t>145096808</t>
  </si>
  <si>
    <t>013254000</t>
  </si>
  <si>
    <t>Dokumentace skutečného provedení stavby</t>
  </si>
  <si>
    <t>1203666039</t>
  </si>
  <si>
    <t>032803000</t>
  </si>
  <si>
    <t>Ostatní vybavení staveniště</t>
  </si>
  <si>
    <t>501390440</t>
  </si>
  <si>
    <t>032903000</t>
  </si>
  <si>
    <t>Náklady na provoz a údržbu vybavení staveniště</t>
  </si>
  <si>
    <t>255628571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</si>
  <si>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</si>
  <si>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</si>
  <si>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</si>
  <si>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</si>
  <si>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</si>
  <si>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-1122998923</t>
  </si>
  <si>
    <t>012303000</t>
  </si>
  <si>
    <t>Geodetické práce po výstavbě</t>
  </si>
  <si>
    <t>1757833970</t>
  </si>
  <si>
    <t>VRN7</t>
  </si>
  <si>
    <t>Provozní vlivy</t>
  </si>
  <si>
    <t>074002000</t>
  </si>
  <si>
    <t>Železniční a městský kolejový provoz</t>
  </si>
  <si>
    <t>-713894747</t>
  </si>
  <si>
    <t>Projektová dokumentace stavby PPDS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</si>
</sst>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000"/>
    <numFmt numFmtId="166" formatCode="#,##0.000"/>
  </numFmts>
  <fonts count="1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/>
    <xf numFmtId="0" fontId="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4" fontId="2" fillId="0" borderId="0" xfId="0" applyNumberFormat="1" applyFont="1" applyAlignment="1" applyProtection="1">
      <alignment horizontal="left" vertical="center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13" xfId="0" applyFont="1" applyBorder="1" applyAlignment="1" applyProtection="1">
      <alignment horizontal="center" vertical="center" wrapText="1"/>
    </xf>
    <xf numFmtId="0" fontId="0" fillId="0" borderId="6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4" fontId="10" fillId="0" borderId="0" xfId="0" applyNumberFormat="1" applyFont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right" vertical="center"/>
    </xf>
    <xf numFmtId="0" fontId="11" fillId="0" borderId="0" xfId="0" applyFont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15" xfId="0" applyFont="1" applyBorder="1" applyAlignment="1" applyProtection="1">
      <alignment horizontal="left" vertical="center"/>
    </xf>
    <xf numFmtId="0" fontId="4" fillId="0" borderId="15" xfId="0" applyFont="1" applyBorder="1" applyAlignment="1" applyProtection="1">
      <alignment vertical="center"/>
    </xf>
    <xf numFmtId="4" fontId="4" fillId="0" borderId="15" xfId="0" applyNumberFormat="1" applyFont="1" applyBorder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15" xfId="0" applyFont="1" applyBorder="1" applyAlignment="1" applyProtection="1">
      <alignment horizontal="left" vertical="center"/>
    </xf>
    <xf numFmtId="0" fontId="5" fillId="0" borderId="15" xfId="0" applyFont="1" applyBorder="1" applyAlignment="1" applyProtection="1">
      <alignment vertical="center"/>
    </xf>
    <xf numFmtId="4" fontId="5" fillId="0" borderId="15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0" fillId="0" borderId="0" xfId="0" applyNumberFormat="1" applyFont="1" applyAlignment="1" applyProtection="1"/>
    <xf numFmtId="0" fontId="0" fillId="0" borderId="7" xfId="0" applyBorder="1" applyAlignment="1" applyProtection="1">
      <alignment vertical="center"/>
    </xf>
    <xf numFmtId="165" fontId="12" fillId="0" borderId="7" xfId="0" applyNumberFormat="1" applyFont="1" applyBorder="1" applyAlignment="1" applyProtection="1"/>
    <xf numFmtId="165" fontId="12" fillId="0" borderId="8" xfId="0" applyNumberFormat="1" applyFont="1" applyBorder="1" applyAlignment="1" applyProtection="1"/>
    <xf numFmtId="4" fontId="13" fillId="0" borderId="0" xfId="0" applyNumberFormat="1" applyFont="1" applyAlignment="1">
      <alignment vertical="center"/>
    </xf>
    <xf numFmtId="0" fontId="6" fillId="0" borderId="3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4" fontId="4" fillId="0" borderId="0" xfId="0" applyNumberFormat="1" applyFont="1" applyAlignment="1" applyProtection="1"/>
    <xf numFmtId="0" fontId="6" fillId="0" borderId="3" xfId="0" applyFont="1" applyBorder="1" applyAlignment="1"/>
    <xf numFmtId="0" fontId="6" fillId="0" borderId="9" xfId="0" applyFont="1" applyBorder="1" applyAlignment="1" applyProtection="1"/>
    <xf numFmtId="0" fontId="6" fillId="0" borderId="0" xfId="0" applyFont="1" applyBorder="1" applyAlignment="1" applyProtection="1"/>
    <xf numFmtId="165" fontId="6" fillId="0" borderId="0" xfId="0" applyNumberFormat="1" applyFont="1" applyBorder="1" applyAlignment="1" applyProtection="1"/>
    <xf numFmtId="165" fontId="6" fillId="0" borderId="10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8" fillId="0" borderId="17" xfId="0" applyFont="1" applyBorder="1" applyAlignment="1" applyProtection="1">
      <alignment horizontal="center" vertical="center"/>
    </xf>
    <xf numFmtId="49" fontId="8" fillId="0" borderId="17" xfId="0" applyNumberFormat="1" applyFont="1" applyBorder="1" applyAlignment="1" applyProtection="1">
      <alignment horizontal="left" vertical="center" wrapText="1"/>
    </xf>
    <xf numFmtId="0" fontId="8" fillId="0" borderId="17" xfId="0" applyFont="1" applyBorder="1" applyAlignment="1" applyProtection="1">
      <alignment horizontal="left" vertical="center" wrapText="1"/>
    </xf>
    <xf numFmtId="0" fontId="8" fillId="0" borderId="17" xfId="0" applyFont="1" applyBorder="1" applyAlignment="1" applyProtection="1">
      <alignment horizontal="center" vertical="center" wrapText="1"/>
    </xf>
    <xf numFmtId="166" fontId="8" fillId="0" borderId="17" xfId="0" applyNumberFormat="1" applyFont="1" applyBorder="1" applyAlignment="1" applyProtection="1">
      <alignment vertical="center"/>
    </xf>
    <xf numFmtId="4" fontId="8" fillId="0" borderId="17" xfId="0" applyNumberFormat="1" applyFont="1" applyBorder="1" applyAlignment="1" applyProtection="1">
      <alignment vertical="center"/>
    </xf>
    <xf numFmtId="0" fontId="9" fillId="0" borderId="9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center" vertical="center"/>
    </xf>
    <xf numFmtId="165" fontId="9" fillId="0" borderId="0" xfId="0" applyNumberFormat="1" applyFont="1" applyBorder="1" applyAlignment="1" applyProtection="1">
      <alignment vertical="center"/>
    </xf>
    <xf numFmtId="165" fontId="9" fillId="0" borderId="10" xfId="0" applyNumberFormat="1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14" xfId="0" applyFont="1" applyBorder="1" applyAlignment="1" applyProtection="1">
      <alignment horizontal="left" vertical="center"/>
    </xf>
    <xf numFmtId="0" fontId="9" fillId="0" borderId="15" xfId="0" applyFont="1" applyBorder="1" applyAlignment="1" applyProtection="1">
      <alignment horizontal="center" vertical="center"/>
    </xf>
    <xf numFmtId="165" fontId="9" fillId="0" borderId="15" xfId="0" applyNumberFormat="1" applyFont="1" applyBorder="1" applyAlignment="1" applyProtection="1">
      <alignment vertical="center"/>
    </xf>
    <xf numFmtId="165" fontId="9" fillId="0" borderId="16" xfId="0" applyNumberFormat="1" applyFont="1" applyBorder="1" applyAlignment="1" applyProtection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4:BM127"/>
  <sheetViews>
    <sheetView showGridLines="0" tabSelected="1" workbookViewId="0">
      <selection activeCell="I51" sqref="I51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17.7109375" style="1" customWidth="1"/>
    <col min="7" max="7" width="7.42578125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4" spans="1:31" s="2" customFormat="1" ht="6.9" customHeight="1" x14ac:dyDescent="0.2">
      <c r="A4" s="12"/>
      <c r="B4" s="29"/>
      <c r="C4" s="30"/>
      <c r="D4" s="30"/>
      <c r="E4" s="30"/>
      <c r="F4" s="30"/>
      <c r="G4" s="30"/>
      <c r="H4" s="30"/>
      <c r="I4" s="30"/>
      <c r="J4" s="30"/>
      <c r="K4" s="30"/>
      <c r="L4" s="16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</row>
    <row r="5" spans="1:31" s="2" customFormat="1" ht="24.9" customHeight="1" x14ac:dyDescent="0.2">
      <c r="A5" s="12"/>
      <c r="B5" s="13"/>
      <c r="C5" s="8" t="s">
        <v>21</v>
      </c>
      <c r="D5" s="14"/>
      <c r="E5" s="14"/>
      <c r="F5" s="14"/>
      <c r="G5" s="14"/>
      <c r="H5" s="14"/>
      <c r="I5" s="14"/>
      <c r="J5" s="14"/>
      <c r="K5" s="14"/>
      <c r="L5" s="16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</row>
    <row r="6" spans="1:31" s="2" customFormat="1" ht="6.9" customHeight="1" x14ac:dyDescent="0.2">
      <c r="A6" s="12"/>
      <c r="B6" s="13"/>
      <c r="C6" s="14"/>
      <c r="D6" s="14"/>
      <c r="E6" s="14"/>
      <c r="F6" s="14"/>
      <c r="G6" s="14"/>
      <c r="H6" s="14"/>
      <c r="I6" s="14"/>
      <c r="J6" s="14"/>
      <c r="K6" s="14"/>
      <c r="L6" s="16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31" s="2" customFormat="1" ht="12" customHeight="1" x14ac:dyDescent="0.2">
      <c r="A7" s="12"/>
      <c r="B7" s="13"/>
      <c r="C7" s="10" t="s">
        <v>3</v>
      </c>
      <c r="D7" s="14"/>
      <c r="E7" s="14"/>
      <c r="F7" s="14"/>
      <c r="G7" s="14"/>
      <c r="H7" s="14"/>
      <c r="I7" s="14"/>
      <c r="J7" s="14"/>
      <c r="K7" s="14"/>
      <c r="L7" s="16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</row>
    <row r="8" spans="1:31" s="2" customFormat="1" ht="16.5" customHeight="1" x14ac:dyDescent="0.2">
      <c r="A8" s="12"/>
      <c r="B8" s="13"/>
      <c r="C8" s="14"/>
      <c r="D8" s="14"/>
      <c r="E8" s="92"/>
      <c r="F8" s="93"/>
      <c r="G8" s="93"/>
      <c r="H8" s="93"/>
      <c r="I8" s="14"/>
      <c r="J8" s="14"/>
      <c r="K8" s="14"/>
      <c r="L8" s="16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31" s="2" customFormat="1" ht="12" customHeight="1" x14ac:dyDescent="0.2">
      <c r="A9" s="12"/>
      <c r="B9" s="13"/>
      <c r="C9" s="10" t="s">
        <v>20</v>
      </c>
      <c r="D9" s="14"/>
      <c r="E9" s="14"/>
      <c r="F9" s="14"/>
      <c r="G9" s="14"/>
      <c r="H9" s="14"/>
      <c r="I9" s="14"/>
      <c r="J9" s="14"/>
      <c r="K9" s="14"/>
      <c r="L9" s="16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s="2" customFormat="1" ht="16.5" customHeight="1" x14ac:dyDescent="0.2">
      <c r="A10" s="12"/>
      <c r="B10" s="13"/>
      <c r="C10" s="14"/>
      <c r="D10" s="14"/>
      <c r="E10" s="90"/>
      <c r="F10" s="91"/>
      <c r="G10" s="91"/>
      <c r="H10" s="91"/>
      <c r="I10" s="14"/>
      <c r="J10" s="14"/>
      <c r="K10" s="14"/>
      <c r="L10" s="16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31" s="2" customFormat="1" ht="6.9" customHeight="1" x14ac:dyDescent="0.2">
      <c r="A11" s="12"/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6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31" s="2" customFormat="1" ht="12" customHeight="1" x14ac:dyDescent="0.2">
      <c r="A12" s="12"/>
      <c r="B12" s="13"/>
      <c r="C12" s="10" t="s">
        <v>4</v>
      </c>
      <c r="D12" s="14"/>
      <c r="E12" s="14"/>
      <c r="F12" s="9"/>
      <c r="G12" s="14"/>
      <c r="H12" s="14"/>
      <c r="I12" s="10" t="s">
        <v>5</v>
      </c>
      <c r="J12" s="21"/>
      <c r="K12" s="14"/>
      <c r="L12" s="16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31" s="2" customFormat="1" ht="6.9" customHeight="1" x14ac:dyDescent="0.2">
      <c r="A13" s="12"/>
      <c r="B13" s="13"/>
      <c r="C13" s="14"/>
      <c r="D13" s="14"/>
      <c r="E13" s="14"/>
      <c r="F13" s="14"/>
      <c r="G13" s="14"/>
      <c r="H13" s="14"/>
      <c r="I13" s="14"/>
      <c r="J13" s="14"/>
      <c r="K13" s="14"/>
      <c r="L13" s="16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31" s="2" customFormat="1" ht="15.15" customHeight="1" x14ac:dyDescent="0.2">
      <c r="A14" s="12"/>
      <c r="B14" s="13"/>
      <c r="C14" s="10" t="s">
        <v>6</v>
      </c>
      <c r="D14" s="14"/>
      <c r="E14" s="14"/>
      <c r="F14" s="9"/>
      <c r="G14" s="14"/>
      <c r="H14" s="14"/>
      <c r="I14" s="10" t="s">
        <v>8</v>
      </c>
      <c r="J14" s="11"/>
      <c r="K14" s="14"/>
      <c r="L14" s="16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31" s="2" customFormat="1" ht="15.15" customHeight="1" x14ac:dyDescent="0.2">
      <c r="A15" s="12"/>
      <c r="B15" s="13"/>
      <c r="C15" s="10" t="s">
        <v>7</v>
      </c>
      <c r="D15" s="14"/>
      <c r="E15" s="14"/>
      <c r="F15" s="9"/>
      <c r="G15" s="14"/>
      <c r="H15" s="14"/>
      <c r="I15" s="10" t="s">
        <v>9</v>
      </c>
      <c r="J15" s="11"/>
      <c r="K15" s="14"/>
      <c r="L15" s="16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31" s="2" customFormat="1" ht="10.35" customHeight="1" x14ac:dyDescent="0.2">
      <c r="A16" s="12"/>
      <c r="B16" s="13"/>
      <c r="C16" s="14"/>
      <c r="D16" s="14"/>
      <c r="E16" s="14"/>
      <c r="F16" s="14"/>
      <c r="G16" s="14"/>
      <c r="H16" s="14"/>
      <c r="I16" s="14"/>
      <c r="J16" s="14"/>
      <c r="K16" s="14"/>
      <c r="L16" s="16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47" s="2" customFormat="1" ht="29.25" customHeight="1" x14ac:dyDescent="0.2">
      <c r="A17" s="12"/>
      <c r="B17" s="13"/>
      <c r="C17" s="31" t="s">
        <v>22</v>
      </c>
      <c r="D17" s="32"/>
      <c r="E17" s="32"/>
      <c r="F17" s="32"/>
      <c r="G17" s="32"/>
      <c r="H17" s="32"/>
      <c r="I17" s="32"/>
      <c r="J17" s="33" t="s">
        <v>23</v>
      </c>
      <c r="K17" s="32"/>
      <c r="L17" s="16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47" s="2" customFormat="1" ht="10.35" customHeight="1" x14ac:dyDescent="0.2">
      <c r="A18" s="12"/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6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47" s="2" customFormat="1" ht="22.95" customHeight="1" x14ac:dyDescent="0.2">
      <c r="A19" s="12"/>
      <c r="B19" s="13"/>
      <c r="C19" s="34" t="s">
        <v>24</v>
      </c>
      <c r="D19" s="14"/>
      <c r="E19" s="14"/>
      <c r="F19" s="14"/>
      <c r="G19" s="14"/>
      <c r="H19" s="14"/>
      <c r="I19" s="14"/>
      <c r="J19" s="28">
        <f>J47</f>
        <v>0</v>
      </c>
      <c r="K19" s="14"/>
      <c r="L19" s="16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U19" s="7" t="s">
        <v>25</v>
      </c>
    </row>
    <row r="20" spans="1:47" s="3" customFormat="1" ht="24.9" customHeight="1" x14ac:dyDescent="0.2">
      <c r="B20" s="35"/>
      <c r="C20" s="36"/>
      <c r="D20" s="37" t="s">
        <v>26</v>
      </c>
      <c r="E20" s="38"/>
      <c r="F20" s="38"/>
      <c r="G20" s="38"/>
      <c r="H20" s="38"/>
      <c r="I20" s="38"/>
      <c r="J20" s="39">
        <f>J48</f>
        <v>0</v>
      </c>
      <c r="K20" s="36"/>
      <c r="L20" s="40"/>
    </row>
    <row r="21" spans="1:47" s="4" customFormat="1" ht="19.95" customHeight="1" x14ac:dyDescent="0.2">
      <c r="B21" s="41"/>
      <c r="C21" s="42"/>
      <c r="D21" s="43" t="s">
        <v>27</v>
      </c>
      <c r="E21" s="44"/>
      <c r="F21" s="44"/>
      <c r="G21" s="44"/>
      <c r="H21" s="44"/>
      <c r="I21" s="44"/>
      <c r="J21" s="45">
        <f>J49</f>
        <v>0</v>
      </c>
      <c r="K21" s="42"/>
      <c r="L21" s="46"/>
    </row>
    <row r="22" spans="1:47" s="4" customFormat="1" ht="19.95" customHeight="1" x14ac:dyDescent="0.2">
      <c r="B22" s="41"/>
      <c r="C22" s="42"/>
      <c r="D22" s="43" t="s">
        <v>28</v>
      </c>
      <c r="E22" s="44"/>
      <c r="F22" s="44"/>
      <c r="G22" s="44"/>
      <c r="H22" s="44"/>
      <c r="I22" s="44"/>
      <c r="J22" s="45">
        <f>J56</f>
        <v>0</v>
      </c>
      <c r="K22" s="42"/>
      <c r="L22" s="46"/>
    </row>
    <row r="23" spans="1:47" s="3" customFormat="1" ht="24.9" customHeight="1" x14ac:dyDescent="0.2">
      <c r="B23" s="35"/>
      <c r="C23" s="36"/>
      <c r="D23" s="37" t="s">
        <v>29</v>
      </c>
      <c r="E23" s="38"/>
      <c r="F23" s="38"/>
      <c r="G23" s="38"/>
      <c r="H23" s="38"/>
      <c r="I23" s="38"/>
      <c r="J23" s="39">
        <f>J59</f>
        <v>0</v>
      </c>
      <c r="K23" s="36"/>
      <c r="L23" s="40"/>
    </row>
    <row r="24" spans="1:47" s="4" customFormat="1" ht="19.95" customHeight="1" x14ac:dyDescent="0.2">
      <c r="B24" s="41"/>
      <c r="C24" s="42"/>
      <c r="D24" s="43" t="s">
        <v>30</v>
      </c>
      <c r="E24" s="44"/>
      <c r="F24" s="44"/>
      <c r="G24" s="44"/>
      <c r="H24" s="44"/>
      <c r="I24" s="44"/>
      <c r="J24" s="45">
        <f>J60</f>
        <v>0</v>
      </c>
      <c r="K24" s="42"/>
      <c r="L24" s="46"/>
    </row>
    <row r="25" spans="1:47" s="4" customFormat="1" ht="19.95" customHeight="1" x14ac:dyDescent="0.2">
      <c r="B25" s="41"/>
      <c r="C25" s="42"/>
      <c r="D25" s="43" t="s">
        <v>31</v>
      </c>
      <c r="E25" s="44"/>
      <c r="F25" s="44"/>
      <c r="G25" s="44"/>
      <c r="H25" s="44"/>
      <c r="I25" s="44"/>
      <c r="J25" s="45">
        <f>J116</f>
        <v>0</v>
      </c>
      <c r="K25" s="42"/>
      <c r="L25" s="46"/>
    </row>
    <row r="26" spans="1:47" s="4" customFormat="1" ht="19.95" customHeight="1" x14ac:dyDescent="0.2">
      <c r="B26" s="41"/>
      <c r="C26" s="42"/>
      <c r="D26" s="43" t="s">
        <v>32</v>
      </c>
      <c r="E26" s="44"/>
      <c r="F26" s="44"/>
      <c r="G26" s="44"/>
      <c r="H26" s="44"/>
      <c r="I26" s="44"/>
      <c r="J26" s="45">
        <f>J123</f>
        <v>0</v>
      </c>
      <c r="K26" s="42"/>
      <c r="L26" s="46"/>
    </row>
    <row r="27" spans="1:47" s="3" customFormat="1" ht="24.9" customHeight="1" x14ac:dyDescent="0.2">
      <c r="B27" s="35"/>
      <c r="C27" s="36"/>
      <c r="D27" s="37" t="s">
        <v>33</v>
      </c>
      <c r="E27" s="38"/>
      <c r="F27" s="38"/>
      <c r="G27" s="38"/>
      <c r="H27" s="38"/>
      <c r="I27" s="38"/>
      <c r="J27" s="39">
        <f>J125</f>
        <v>0</v>
      </c>
      <c r="K27" s="36"/>
      <c r="L27" s="40"/>
    </row>
    <row r="28" spans="1:47" s="2" customFormat="1" ht="21.75" customHeight="1" x14ac:dyDescent="0.2">
      <c r="A28" s="12"/>
      <c r="B28" s="13"/>
      <c r="C28" s="14"/>
      <c r="D28" s="14"/>
      <c r="E28" s="14"/>
      <c r="F28" s="14"/>
      <c r="G28" s="14"/>
      <c r="H28" s="14"/>
      <c r="I28" s="14"/>
      <c r="J28" s="14"/>
      <c r="K28" s="14"/>
      <c r="L28" s="16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47" s="2" customFormat="1" ht="6.9" customHeight="1" x14ac:dyDescent="0.2">
      <c r="A29" s="12"/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6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3" spans="1:63" s="2" customFormat="1" ht="6.9" customHeight="1" x14ac:dyDescent="0.2">
      <c r="A33" s="12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16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63" s="2" customFormat="1" ht="24.9" customHeight="1" x14ac:dyDescent="0.2">
      <c r="A34" s="12"/>
      <c r="B34" s="13"/>
      <c r="C34" s="8" t="s">
        <v>34</v>
      </c>
      <c r="D34" s="14"/>
      <c r="E34" s="14"/>
      <c r="F34" s="14"/>
      <c r="G34" s="14"/>
      <c r="H34" s="14"/>
      <c r="I34" s="14"/>
      <c r="J34" s="14"/>
      <c r="K34" s="14"/>
      <c r="L34" s="16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63" s="2" customFormat="1" ht="6.9" customHeight="1" x14ac:dyDescent="0.2">
      <c r="A35" s="12"/>
      <c r="B35" s="13"/>
      <c r="C35" s="14"/>
      <c r="D35" s="14"/>
      <c r="E35" s="14"/>
      <c r="F35" s="14"/>
      <c r="G35" s="14"/>
      <c r="H35" s="14"/>
      <c r="I35" s="14"/>
      <c r="J35" s="14"/>
      <c r="K35" s="14"/>
      <c r="L35" s="16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63" s="2" customFormat="1" ht="12" customHeight="1" x14ac:dyDescent="0.2">
      <c r="A36" s="12"/>
      <c r="B36" s="13"/>
      <c r="C36" s="10" t="s">
        <v>3</v>
      </c>
      <c r="D36" s="14"/>
      <c r="E36" s="14"/>
      <c r="F36" s="14"/>
      <c r="G36" s="14"/>
      <c r="H36" s="14"/>
      <c r="I36" s="14"/>
      <c r="J36" s="14"/>
      <c r="K36" s="14"/>
      <c r="L36" s="16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63" s="2" customFormat="1" ht="16.5" customHeight="1" x14ac:dyDescent="0.2">
      <c r="A37" s="12"/>
      <c r="B37" s="13"/>
      <c r="C37" s="14"/>
      <c r="D37" s="14"/>
      <c r="E37" s="92"/>
      <c r="F37" s="93"/>
      <c r="G37" s="93"/>
      <c r="H37" s="93"/>
      <c r="I37" s="14"/>
      <c r="J37" s="14"/>
      <c r="K37" s="14"/>
      <c r="L37" s="16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63" s="2" customFormat="1" ht="12" customHeight="1" x14ac:dyDescent="0.2">
      <c r="A38" s="12"/>
      <c r="B38" s="13"/>
      <c r="C38" s="10" t="s">
        <v>20</v>
      </c>
      <c r="D38" s="14"/>
      <c r="E38" s="14"/>
      <c r="F38" s="14"/>
      <c r="G38" s="14"/>
      <c r="H38" s="14"/>
      <c r="I38" s="14"/>
      <c r="J38" s="14"/>
      <c r="K38" s="14"/>
      <c r="L38" s="16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63" s="2" customFormat="1" ht="16.5" customHeight="1" x14ac:dyDescent="0.2">
      <c r="A39" s="12"/>
      <c r="B39" s="13"/>
      <c r="C39" s="14"/>
      <c r="D39" s="14"/>
      <c r="E39" s="90"/>
      <c r="F39" s="91"/>
      <c r="G39" s="91"/>
      <c r="H39" s="91"/>
      <c r="I39" s="14"/>
      <c r="J39" s="14"/>
      <c r="K39" s="14"/>
      <c r="L39" s="16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63" s="2" customFormat="1" ht="6.9" customHeight="1" x14ac:dyDescent="0.2">
      <c r="A40" s="12"/>
      <c r="B40" s="13"/>
      <c r="C40" s="14"/>
      <c r="D40" s="14"/>
      <c r="E40" s="14"/>
      <c r="F40" s="14"/>
      <c r="G40" s="14"/>
      <c r="H40" s="14"/>
      <c r="I40" s="14"/>
      <c r="J40" s="14"/>
      <c r="K40" s="14"/>
      <c r="L40" s="16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63" s="2" customFormat="1" ht="12" customHeight="1" x14ac:dyDescent="0.2">
      <c r="A41" s="12"/>
      <c r="B41" s="13"/>
      <c r="C41" s="10" t="s">
        <v>4</v>
      </c>
      <c r="D41" s="14"/>
      <c r="E41" s="14"/>
      <c r="F41" s="9"/>
      <c r="G41" s="14"/>
      <c r="H41" s="14"/>
      <c r="I41" s="10" t="s">
        <v>5</v>
      </c>
      <c r="J41" s="21"/>
      <c r="K41" s="14"/>
      <c r="L41" s="16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</row>
    <row r="42" spans="1:63" s="2" customFormat="1" ht="6.9" customHeight="1" x14ac:dyDescent="0.2">
      <c r="A42" s="12"/>
      <c r="B42" s="13"/>
      <c r="C42" s="14"/>
      <c r="D42" s="14"/>
      <c r="E42" s="14"/>
      <c r="F42" s="14"/>
      <c r="G42" s="14"/>
      <c r="H42" s="14"/>
      <c r="I42" s="14"/>
      <c r="J42" s="14"/>
      <c r="K42" s="14"/>
      <c r="L42" s="16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</row>
    <row r="43" spans="1:63" s="2" customFormat="1" ht="15.15" customHeight="1" x14ac:dyDescent="0.2">
      <c r="A43" s="12"/>
      <c r="B43" s="13"/>
      <c r="C43" s="10" t="s">
        <v>6</v>
      </c>
      <c r="D43" s="14"/>
      <c r="E43" s="14"/>
      <c r="F43" s="9"/>
      <c r="G43" s="14"/>
      <c r="H43" s="14"/>
      <c r="I43" s="10" t="s">
        <v>8</v>
      </c>
      <c r="J43" s="11"/>
      <c r="K43" s="14"/>
      <c r="L43" s="16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</row>
    <row r="44" spans="1:63" s="2" customFormat="1" ht="15.15" customHeight="1" x14ac:dyDescent="0.2">
      <c r="A44" s="12"/>
      <c r="B44" s="13"/>
      <c r="C44" s="10" t="s">
        <v>7</v>
      </c>
      <c r="D44" s="14"/>
      <c r="E44" s="14"/>
      <c r="F44" s="9"/>
      <c r="G44" s="14"/>
      <c r="H44" s="14"/>
      <c r="I44" s="10" t="s">
        <v>9</v>
      </c>
      <c r="J44" s="11"/>
      <c r="K44" s="14"/>
      <c r="L44" s="16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</row>
    <row r="45" spans="1:63" s="2" customFormat="1" ht="10.35" customHeight="1" x14ac:dyDescent="0.2">
      <c r="A45" s="12"/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6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</row>
    <row r="46" spans="1:63" s="5" customFormat="1" ht="29.25" customHeight="1" x14ac:dyDescent="0.2">
      <c r="A46" s="47"/>
      <c r="B46" s="48"/>
      <c r="C46" s="49" t="s">
        <v>35</v>
      </c>
      <c r="D46" s="50" t="s">
        <v>14</v>
      </c>
      <c r="E46" s="50" t="s">
        <v>12</v>
      </c>
      <c r="F46" s="50" t="s">
        <v>13</v>
      </c>
      <c r="G46" s="50" t="s">
        <v>36</v>
      </c>
      <c r="H46" s="50" t="s">
        <v>37</v>
      </c>
      <c r="I46" s="50" t="s">
        <v>38</v>
      </c>
      <c r="J46" s="50" t="s">
        <v>23</v>
      </c>
      <c r="K46" s="51" t="s">
        <v>39</v>
      </c>
      <c r="L46" s="52"/>
      <c r="M46" s="22" t="s">
        <v>0</v>
      </c>
      <c r="N46" s="23" t="s">
        <v>10</v>
      </c>
      <c r="O46" s="23" t="s">
        <v>40</v>
      </c>
      <c r="P46" s="23" t="s">
        <v>41</v>
      </c>
      <c r="Q46" s="23" t="s">
        <v>42</v>
      </c>
      <c r="R46" s="23" t="s">
        <v>43</v>
      </c>
      <c r="S46" s="23" t="s">
        <v>44</v>
      </c>
      <c r="T46" s="24" t="s">
        <v>45</v>
      </c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</row>
    <row r="47" spans="1:63" s="2" customFormat="1" ht="22.95" customHeight="1" x14ac:dyDescent="0.3">
      <c r="A47" s="12"/>
      <c r="B47" s="13"/>
      <c r="C47" s="27" t="s">
        <v>46</v>
      </c>
      <c r="D47" s="14"/>
      <c r="E47" s="14"/>
      <c r="F47" s="14"/>
      <c r="G47" s="14"/>
      <c r="H47" s="14"/>
      <c r="I47" s="14"/>
      <c r="J47" s="53">
        <f>BK47</f>
        <v>0</v>
      </c>
      <c r="K47" s="14"/>
      <c r="L47" s="15"/>
      <c r="M47" s="25"/>
      <c r="N47" s="54"/>
      <c r="O47" s="26"/>
      <c r="P47" s="55">
        <f>P48+P59+P125</f>
        <v>0</v>
      </c>
      <c r="Q47" s="26"/>
      <c r="R47" s="55">
        <f>R48+R59+R125</f>
        <v>0</v>
      </c>
      <c r="S47" s="26"/>
      <c r="T47" s="56">
        <f>T48+T59+T125</f>
        <v>0</v>
      </c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T47" s="7" t="s">
        <v>15</v>
      </c>
      <c r="AU47" s="7" t="s">
        <v>25</v>
      </c>
      <c r="BK47" s="57">
        <f>BK48+BK59+BK125</f>
        <v>0</v>
      </c>
    </row>
    <row r="48" spans="1:63" s="6" customFormat="1" ht="25.95" customHeight="1" x14ac:dyDescent="0.25">
      <c r="B48" s="58"/>
      <c r="C48" s="59"/>
      <c r="D48" s="60" t="s">
        <v>15</v>
      </c>
      <c r="E48" s="61" t="s">
        <v>47</v>
      </c>
      <c r="F48" s="61" t="s">
        <v>48</v>
      </c>
      <c r="G48" s="59"/>
      <c r="H48" s="59"/>
      <c r="I48" s="59"/>
      <c r="J48" s="62">
        <f>BK48</f>
        <v>0</v>
      </c>
      <c r="K48" s="59"/>
      <c r="L48" s="63"/>
      <c r="M48" s="64"/>
      <c r="N48" s="65"/>
      <c r="O48" s="65"/>
      <c r="P48" s="66">
        <f>P49+P56</f>
        <v>0</v>
      </c>
      <c r="Q48" s="65"/>
      <c r="R48" s="66">
        <f>R49+R56</f>
        <v>0</v>
      </c>
      <c r="S48" s="65"/>
      <c r="T48" s="67">
        <f>T49+T56</f>
        <v>0</v>
      </c>
      <c r="AR48" s="68" t="s">
        <v>17</v>
      </c>
      <c r="AT48" s="69" t="s">
        <v>15</v>
      </c>
      <c r="AU48" s="69" t="s">
        <v>16</v>
      </c>
      <c r="AY48" s="68" t="s">
        <v>49</v>
      </c>
      <c r="BK48" s="70">
        <f>BK49+BK56</f>
        <v>0</v>
      </c>
    </row>
    <row r="49" spans="1:65" s="6" customFormat="1" ht="22.95" customHeight="1" x14ac:dyDescent="0.25">
      <c r="B49" s="58"/>
      <c r="C49" s="59"/>
      <c r="D49" s="60" t="s">
        <v>15</v>
      </c>
      <c r="E49" s="71" t="s">
        <v>17</v>
      </c>
      <c r="F49" s="71" t="s">
        <v>50</v>
      </c>
      <c r="G49" s="59"/>
      <c r="H49" s="59"/>
      <c r="I49" s="59"/>
      <c r="J49" s="72">
        <f>BK49</f>
        <v>0</v>
      </c>
      <c r="K49" s="59"/>
      <c r="L49" s="63"/>
      <c r="M49" s="64"/>
      <c r="N49" s="65"/>
      <c r="O49" s="65"/>
      <c r="P49" s="66">
        <f>SUM(P50:P55)</f>
        <v>0</v>
      </c>
      <c r="Q49" s="65"/>
      <c r="R49" s="66">
        <f>SUM(R50:R55)</f>
        <v>0</v>
      </c>
      <c r="S49" s="65"/>
      <c r="T49" s="67">
        <f>SUM(T50:T55)</f>
        <v>0</v>
      </c>
      <c r="AR49" s="68" t="s">
        <v>17</v>
      </c>
      <c r="AT49" s="69" t="s">
        <v>15</v>
      </c>
      <c r="AU49" s="69" t="s">
        <v>17</v>
      </c>
      <c r="AY49" s="68" t="s">
        <v>49</v>
      </c>
      <c r="BK49" s="70">
        <f>SUM(BK50:BK55)</f>
        <v>0</v>
      </c>
    </row>
    <row r="50" spans="1:65" s="2" customFormat="1" ht="14.4" customHeight="1" x14ac:dyDescent="0.2">
      <c r="A50" s="12"/>
      <c r="B50" s="13"/>
      <c r="C50" s="73" t="s">
        <v>51</v>
      </c>
      <c r="D50" s="73" t="s">
        <v>52</v>
      </c>
      <c r="E50" s="74" t="s">
        <v>53</v>
      </c>
      <c r="F50" s="75" t="s">
        <v>54</v>
      </c>
      <c r="G50" s="76" t="s">
        <v>55</v>
      </c>
      <c r="H50" s="77">
        <v>12.81</v>
      </c>
      <c r="I50" s="78"/>
      <c r="J50" s="78">
        <f t="shared" ref="J50:J55" si="0">ROUND(I50*H50,2)</f>
        <v>0</v>
      </c>
      <c r="K50" s="75"/>
      <c r="L50" s="15"/>
      <c r="M50" s="79" t="s">
        <v>0</v>
      </c>
      <c r="N50" s="80" t="s">
        <v>11</v>
      </c>
      <c r="O50" s="81">
        <v>0</v>
      </c>
      <c r="P50" s="81">
        <f t="shared" ref="P50:P55" si="1">O50*H50</f>
        <v>0</v>
      </c>
      <c r="Q50" s="81">
        <v>0</v>
      </c>
      <c r="R50" s="81">
        <f t="shared" ref="R50:R55" si="2">Q50*H50</f>
        <v>0</v>
      </c>
      <c r="S50" s="81">
        <v>0</v>
      </c>
      <c r="T50" s="82">
        <f t="shared" ref="T50:T55" si="3">S50*H50</f>
        <v>0</v>
      </c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R50" s="83" t="s">
        <v>56</v>
      </c>
      <c r="AT50" s="83" t="s">
        <v>52</v>
      </c>
      <c r="AU50" s="83" t="s">
        <v>18</v>
      </c>
      <c r="AY50" s="7" t="s">
        <v>49</v>
      </c>
      <c r="BE50" s="84">
        <f t="shared" ref="BE50:BE55" si="4">IF(N50="základní",J50,0)</f>
        <v>0</v>
      </c>
      <c r="BF50" s="84">
        <f t="shared" ref="BF50:BF55" si="5">IF(N50="snížená",J50,0)</f>
        <v>0</v>
      </c>
      <c r="BG50" s="84">
        <f t="shared" ref="BG50:BG55" si="6">IF(N50="zákl. přenesená",J50,0)</f>
        <v>0</v>
      </c>
      <c r="BH50" s="84">
        <f t="shared" ref="BH50:BH55" si="7">IF(N50="sníž. přenesená",J50,0)</f>
        <v>0</v>
      </c>
      <c r="BI50" s="84">
        <f t="shared" ref="BI50:BI55" si="8">IF(N50="nulová",J50,0)</f>
        <v>0</v>
      </c>
      <c r="BJ50" s="7" t="s">
        <v>17</v>
      </c>
      <c r="BK50" s="84">
        <f t="shared" ref="BK50:BK55" si="9">ROUND(I50*H50,2)</f>
        <v>0</v>
      </c>
      <c r="BL50" s="7" t="s">
        <v>56</v>
      </c>
      <c r="BM50" s="83" t="s">
        <v>57</v>
      </c>
    </row>
    <row r="51" spans="1:65" s="2" customFormat="1" ht="24.15" customHeight="1" x14ac:dyDescent="0.2">
      <c r="A51" s="12"/>
      <c r="B51" s="13"/>
      <c r="C51" s="73" t="s">
        <v>58</v>
      </c>
      <c r="D51" s="73" t="s">
        <v>52</v>
      </c>
      <c r="E51" s="74" t="s">
        <v>59</v>
      </c>
      <c r="F51" s="75" t="s">
        <v>60</v>
      </c>
      <c r="G51" s="76" t="s">
        <v>55</v>
      </c>
      <c r="H51" s="77">
        <v>452</v>
      </c>
      <c r="I51" s="78"/>
      <c r="J51" s="78">
        <f t="shared" si="0"/>
        <v>0</v>
      </c>
      <c r="K51" s="75"/>
      <c r="L51" s="15"/>
      <c r="M51" s="79" t="s">
        <v>0</v>
      </c>
      <c r="N51" s="80" t="s">
        <v>11</v>
      </c>
      <c r="O51" s="81">
        <v>0</v>
      </c>
      <c r="P51" s="81">
        <f t="shared" si="1"/>
        <v>0</v>
      </c>
      <c r="Q51" s="81">
        <v>0</v>
      </c>
      <c r="R51" s="81">
        <f t="shared" si="2"/>
        <v>0</v>
      </c>
      <c r="S51" s="81">
        <v>0</v>
      </c>
      <c r="T51" s="82">
        <f t="shared" si="3"/>
        <v>0</v>
      </c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R51" s="83" t="s">
        <v>56</v>
      </c>
      <c r="AT51" s="83" t="s">
        <v>52</v>
      </c>
      <c r="AU51" s="83" t="s">
        <v>18</v>
      </c>
      <c r="AY51" s="7" t="s">
        <v>49</v>
      </c>
      <c r="BE51" s="84">
        <f t="shared" si="4"/>
        <v>0</v>
      </c>
      <c r="BF51" s="84">
        <f t="shared" si="5"/>
        <v>0</v>
      </c>
      <c r="BG51" s="84">
        <f t="shared" si="6"/>
        <v>0</v>
      </c>
      <c r="BH51" s="84">
        <f t="shared" si="7"/>
        <v>0</v>
      </c>
      <c r="BI51" s="84">
        <f t="shared" si="8"/>
        <v>0</v>
      </c>
      <c r="BJ51" s="7" t="s">
        <v>17</v>
      </c>
      <c r="BK51" s="84">
        <f t="shared" si="9"/>
        <v>0</v>
      </c>
      <c r="BL51" s="7" t="s">
        <v>56</v>
      </c>
      <c r="BM51" s="83" t="s">
        <v>61</v>
      </c>
    </row>
    <row r="52" spans="1:65" s="2" customFormat="1" ht="24.15" customHeight="1" x14ac:dyDescent="0.2">
      <c r="A52" s="12"/>
      <c r="B52" s="13"/>
      <c r="C52" s="73" t="s">
        <v>62</v>
      </c>
      <c r="D52" s="73" t="s">
        <v>52</v>
      </c>
      <c r="E52" s="74" t="s">
        <v>63</v>
      </c>
      <c r="F52" s="75" t="s">
        <v>64</v>
      </c>
      <c r="G52" s="76" t="s">
        <v>65</v>
      </c>
      <c r="H52" s="77">
        <v>105</v>
      </c>
      <c r="I52" s="78"/>
      <c r="J52" s="78">
        <f t="shared" si="0"/>
        <v>0</v>
      </c>
      <c r="K52" s="75"/>
      <c r="L52" s="15"/>
      <c r="M52" s="79" t="s">
        <v>0</v>
      </c>
      <c r="N52" s="80" t="s">
        <v>11</v>
      </c>
      <c r="O52" s="81">
        <v>0</v>
      </c>
      <c r="P52" s="81">
        <f t="shared" si="1"/>
        <v>0</v>
      </c>
      <c r="Q52" s="81">
        <v>0</v>
      </c>
      <c r="R52" s="81">
        <f t="shared" si="2"/>
        <v>0</v>
      </c>
      <c r="S52" s="81">
        <v>0</v>
      </c>
      <c r="T52" s="82">
        <f t="shared" si="3"/>
        <v>0</v>
      </c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R52" s="83" t="s">
        <v>56</v>
      </c>
      <c r="AT52" s="83" t="s">
        <v>52</v>
      </c>
      <c r="AU52" s="83" t="s">
        <v>18</v>
      </c>
      <c r="AY52" s="7" t="s">
        <v>49</v>
      </c>
      <c r="BE52" s="84">
        <f t="shared" si="4"/>
        <v>0</v>
      </c>
      <c r="BF52" s="84">
        <f t="shared" si="5"/>
        <v>0</v>
      </c>
      <c r="BG52" s="84">
        <f t="shared" si="6"/>
        <v>0</v>
      </c>
      <c r="BH52" s="84">
        <f t="shared" si="7"/>
        <v>0</v>
      </c>
      <c r="BI52" s="84">
        <f t="shared" si="8"/>
        <v>0</v>
      </c>
      <c r="BJ52" s="7" t="s">
        <v>17</v>
      </c>
      <c r="BK52" s="84">
        <f t="shared" si="9"/>
        <v>0</v>
      </c>
      <c r="BL52" s="7" t="s">
        <v>56</v>
      </c>
      <c r="BM52" s="83" t="s">
        <v>66</v>
      </c>
    </row>
    <row r="53" spans="1:65" s="2" customFormat="1" ht="24.15" customHeight="1" x14ac:dyDescent="0.2">
      <c r="A53" s="12"/>
      <c r="B53" s="13"/>
      <c r="C53" s="73" t="s">
        <v>67</v>
      </c>
      <c r="D53" s="73" t="s">
        <v>52</v>
      </c>
      <c r="E53" s="74" t="s">
        <v>68</v>
      </c>
      <c r="F53" s="75" t="s">
        <v>69</v>
      </c>
      <c r="G53" s="76" t="s">
        <v>55</v>
      </c>
      <c r="H53" s="77">
        <v>112</v>
      </c>
      <c r="I53" s="78"/>
      <c r="J53" s="78">
        <f t="shared" si="0"/>
        <v>0</v>
      </c>
      <c r="K53" s="75"/>
      <c r="L53" s="15"/>
      <c r="M53" s="79" t="s">
        <v>0</v>
      </c>
      <c r="N53" s="80" t="s">
        <v>11</v>
      </c>
      <c r="O53" s="81">
        <v>0</v>
      </c>
      <c r="P53" s="81">
        <f t="shared" si="1"/>
        <v>0</v>
      </c>
      <c r="Q53" s="81">
        <v>0</v>
      </c>
      <c r="R53" s="81">
        <f t="shared" si="2"/>
        <v>0</v>
      </c>
      <c r="S53" s="81">
        <v>0</v>
      </c>
      <c r="T53" s="82">
        <f t="shared" si="3"/>
        <v>0</v>
      </c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R53" s="83" t="s">
        <v>56</v>
      </c>
      <c r="AT53" s="83" t="s">
        <v>52</v>
      </c>
      <c r="AU53" s="83" t="s">
        <v>18</v>
      </c>
      <c r="AY53" s="7" t="s">
        <v>49</v>
      </c>
      <c r="BE53" s="84">
        <f t="shared" si="4"/>
        <v>0</v>
      </c>
      <c r="BF53" s="84">
        <f t="shared" si="5"/>
        <v>0</v>
      </c>
      <c r="BG53" s="84">
        <f t="shared" si="6"/>
        <v>0</v>
      </c>
      <c r="BH53" s="84">
        <f t="shared" si="7"/>
        <v>0</v>
      </c>
      <c r="BI53" s="84">
        <f t="shared" si="8"/>
        <v>0</v>
      </c>
      <c r="BJ53" s="7" t="s">
        <v>17</v>
      </c>
      <c r="BK53" s="84">
        <f t="shared" si="9"/>
        <v>0</v>
      </c>
      <c r="BL53" s="7" t="s">
        <v>56</v>
      </c>
      <c r="BM53" s="83" t="s">
        <v>70</v>
      </c>
    </row>
    <row r="54" spans="1:65" s="2" customFormat="1" ht="14.4" customHeight="1" x14ac:dyDescent="0.2">
      <c r="A54" s="12"/>
      <c r="B54" s="13"/>
      <c r="C54" s="73" t="s">
        <v>71</v>
      </c>
      <c r="D54" s="73" t="s">
        <v>52</v>
      </c>
      <c r="E54" s="74" t="s">
        <v>72</v>
      </c>
      <c r="F54" s="75" t="s">
        <v>73</v>
      </c>
      <c r="G54" s="76" t="s">
        <v>55</v>
      </c>
      <c r="H54" s="77">
        <v>463.9</v>
      </c>
      <c r="I54" s="78"/>
      <c r="J54" s="78">
        <f t="shared" si="0"/>
        <v>0</v>
      </c>
      <c r="K54" s="75"/>
      <c r="L54" s="15"/>
      <c r="M54" s="79" t="s">
        <v>0</v>
      </c>
      <c r="N54" s="80" t="s">
        <v>11</v>
      </c>
      <c r="O54" s="81">
        <v>0</v>
      </c>
      <c r="P54" s="81">
        <f t="shared" si="1"/>
        <v>0</v>
      </c>
      <c r="Q54" s="81">
        <v>0</v>
      </c>
      <c r="R54" s="81">
        <f t="shared" si="2"/>
        <v>0</v>
      </c>
      <c r="S54" s="81">
        <v>0</v>
      </c>
      <c r="T54" s="82">
        <f t="shared" si="3"/>
        <v>0</v>
      </c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R54" s="83" t="s">
        <v>56</v>
      </c>
      <c r="AT54" s="83" t="s">
        <v>52</v>
      </c>
      <c r="AU54" s="83" t="s">
        <v>18</v>
      </c>
      <c r="AY54" s="7" t="s">
        <v>49</v>
      </c>
      <c r="BE54" s="84">
        <f t="shared" si="4"/>
        <v>0</v>
      </c>
      <c r="BF54" s="84">
        <f t="shared" si="5"/>
        <v>0</v>
      </c>
      <c r="BG54" s="84">
        <f t="shared" si="6"/>
        <v>0</v>
      </c>
      <c r="BH54" s="84">
        <f t="shared" si="7"/>
        <v>0</v>
      </c>
      <c r="BI54" s="84">
        <f t="shared" si="8"/>
        <v>0</v>
      </c>
      <c r="BJ54" s="7" t="s">
        <v>17</v>
      </c>
      <c r="BK54" s="84">
        <f t="shared" si="9"/>
        <v>0</v>
      </c>
      <c r="BL54" s="7" t="s">
        <v>56</v>
      </c>
      <c r="BM54" s="83" t="s">
        <v>74</v>
      </c>
    </row>
    <row r="55" spans="1:65" s="2" customFormat="1" ht="24.15" customHeight="1" x14ac:dyDescent="0.2">
      <c r="A55" s="12"/>
      <c r="B55" s="13"/>
      <c r="C55" s="73" t="s">
        <v>75</v>
      </c>
      <c r="D55" s="73" t="s">
        <v>52</v>
      </c>
      <c r="E55" s="74" t="s">
        <v>76</v>
      </c>
      <c r="F55" s="75" t="s">
        <v>77</v>
      </c>
      <c r="G55" s="76" t="s">
        <v>78</v>
      </c>
      <c r="H55" s="77">
        <v>1400</v>
      </c>
      <c r="I55" s="78"/>
      <c r="J55" s="78">
        <f t="shared" si="0"/>
        <v>0</v>
      </c>
      <c r="K55" s="75"/>
      <c r="L55" s="15"/>
      <c r="M55" s="79" t="s">
        <v>0</v>
      </c>
      <c r="N55" s="80" t="s">
        <v>11</v>
      </c>
      <c r="O55" s="81">
        <v>0</v>
      </c>
      <c r="P55" s="81">
        <f t="shared" si="1"/>
        <v>0</v>
      </c>
      <c r="Q55" s="81">
        <v>0</v>
      </c>
      <c r="R55" s="81">
        <f t="shared" si="2"/>
        <v>0</v>
      </c>
      <c r="S55" s="81">
        <v>0</v>
      </c>
      <c r="T55" s="82">
        <f t="shared" si="3"/>
        <v>0</v>
      </c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R55" s="83" t="s">
        <v>56</v>
      </c>
      <c r="AT55" s="83" t="s">
        <v>52</v>
      </c>
      <c r="AU55" s="83" t="s">
        <v>18</v>
      </c>
      <c r="AY55" s="7" t="s">
        <v>49</v>
      </c>
      <c r="BE55" s="84">
        <f t="shared" si="4"/>
        <v>0</v>
      </c>
      <c r="BF55" s="84">
        <f t="shared" si="5"/>
        <v>0</v>
      </c>
      <c r="BG55" s="84">
        <f t="shared" si="6"/>
        <v>0</v>
      </c>
      <c r="BH55" s="84">
        <f t="shared" si="7"/>
        <v>0</v>
      </c>
      <c r="BI55" s="84">
        <f t="shared" si="8"/>
        <v>0</v>
      </c>
      <c r="BJ55" s="7" t="s">
        <v>17</v>
      </c>
      <c r="BK55" s="84">
        <f t="shared" si="9"/>
        <v>0</v>
      </c>
      <c r="BL55" s="7" t="s">
        <v>56</v>
      </c>
      <c r="BM55" s="83" t="s">
        <v>79</v>
      </c>
    </row>
    <row r="56" spans="1:65" s="6" customFormat="1" ht="22.95" customHeight="1" x14ac:dyDescent="0.25">
      <c r="B56" s="58"/>
      <c r="C56" s="59"/>
      <c r="D56" s="60" t="s">
        <v>15</v>
      </c>
      <c r="E56" s="71" t="s">
        <v>80</v>
      </c>
      <c r="F56" s="71" t="s">
        <v>81</v>
      </c>
      <c r="G56" s="59"/>
      <c r="H56" s="59"/>
      <c r="I56" s="59"/>
      <c r="J56" s="72">
        <f>BK56</f>
        <v>0</v>
      </c>
      <c r="K56" s="59"/>
      <c r="L56" s="63"/>
      <c r="M56" s="64"/>
      <c r="N56" s="65"/>
      <c r="O56" s="65"/>
      <c r="P56" s="66">
        <f>SUM(P57:P58)</f>
        <v>0</v>
      </c>
      <c r="Q56" s="65"/>
      <c r="R56" s="66">
        <f>SUM(R57:R58)</f>
        <v>0</v>
      </c>
      <c r="S56" s="65"/>
      <c r="T56" s="67">
        <f>SUM(T57:T58)</f>
        <v>0</v>
      </c>
      <c r="AR56" s="68" t="s">
        <v>17</v>
      </c>
      <c r="AT56" s="69" t="s">
        <v>15</v>
      </c>
      <c r="AU56" s="69" t="s">
        <v>17</v>
      </c>
      <c r="AY56" s="68" t="s">
        <v>49</v>
      </c>
      <c r="BK56" s="70">
        <f>SUM(BK57:BK58)</f>
        <v>0</v>
      </c>
    </row>
    <row r="57" spans="1:65" s="2" customFormat="1" ht="24.15" customHeight="1" x14ac:dyDescent="0.2">
      <c r="A57" s="12"/>
      <c r="B57" s="13"/>
      <c r="C57" s="73" t="s">
        <v>82</v>
      </c>
      <c r="D57" s="73" t="s">
        <v>52</v>
      </c>
      <c r="E57" s="74" t="s">
        <v>83</v>
      </c>
      <c r="F57" s="75" t="s">
        <v>84</v>
      </c>
      <c r="G57" s="76" t="s">
        <v>55</v>
      </c>
      <c r="H57" s="77">
        <v>74</v>
      </c>
      <c r="I57" s="78"/>
      <c r="J57" s="78">
        <f>ROUND(I57*H57,2)</f>
        <v>0</v>
      </c>
      <c r="K57" s="75"/>
      <c r="L57" s="15"/>
      <c r="M57" s="79" t="s">
        <v>0</v>
      </c>
      <c r="N57" s="80" t="s">
        <v>11</v>
      </c>
      <c r="O57" s="81">
        <v>0</v>
      </c>
      <c r="P57" s="81">
        <f>O57*H57</f>
        <v>0</v>
      </c>
      <c r="Q57" s="81">
        <v>0</v>
      </c>
      <c r="R57" s="81">
        <f>Q57*H57</f>
        <v>0</v>
      </c>
      <c r="S57" s="81">
        <v>0</v>
      </c>
      <c r="T57" s="82">
        <f>S57*H57</f>
        <v>0</v>
      </c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R57" s="83" t="s">
        <v>56</v>
      </c>
      <c r="AT57" s="83" t="s">
        <v>52</v>
      </c>
      <c r="AU57" s="83" t="s">
        <v>18</v>
      </c>
      <c r="AY57" s="7" t="s">
        <v>49</v>
      </c>
      <c r="BE57" s="84">
        <f>IF(N57="základní",J57,0)</f>
        <v>0</v>
      </c>
      <c r="BF57" s="84">
        <f>IF(N57="snížená",J57,0)</f>
        <v>0</v>
      </c>
      <c r="BG57" s="84">
        <f>IF(N57="zákl. přenesená",J57,0)</f>
        <v>0</v>
      </c>
      <c r="BH57" s="84">
        <f>IF(N57="sníž. přenesená",J57,0)</f>
        <v>0</v>
      </c>
      <c r="BI57" s="84">
        <f>IF(N57="nulová",J57,0)</f>
        <v>0</v>
      </c>
      <c r="BJ57" s="7" t="s">
        <v>17</v>
      </c>
      <c r="BK57" s="84">
        <f>ROUND(I57*H57,2)</f>
        <v>0</v>
      </c>
      <c r="BL57" s="7" t="s">
        <v>56</v>
      </c>
      <c r="BM57" s="83" t="s">
        <v>85</v>
      </c>
    </row>
    <row r="58" spans="1:65" s="2" customFormat="1" ht="24.15" customHeight="1" x14ac:dyDescent="0.2">
      <c r="A58" s="12"/>
      <c r="B58" s="13"/>
      <c r="C58" s="73" t="s">
        <v>86</v>
      </c>
      <c r="D58" s="73" t="s">
        <v>52</v>
      </c>
      <c r="E58" s="74" t="s">
        <v>87</v>
      </c>
      <c r="F58" s="75" t="s">
        <v>88</v>
      </c>
      <c r="G58" s="76" t="s">
        <v>89</v>
      </c>
      <c r="H58" s="77">
        <v>1184</v>
      </c>
      <c r="I58" s="78"/>
      <c r="J58" s="78">
        <f>ROUND(I58*H58,2)</f>
        <v>0</v>
      </c>
      <c r="K58" s="75"/>
      <c r="L58" s="15"/>
      <c r="M58" s="79" t="s">
        <v>0</v>
      </c>
      <c r="N58" s="80" t="s">
        <v>11</v>
      </c>
      <c r="O58" s="81">
        <v>0</v>
      </c>
      <c r="P58" s="81">
        <f>O58*H58</f>
        <v>0</v>
      </c>
      <c r="Q58" s="81">
        <v>0</v>
      </c>
      <c r="R58" s="81">
        <f>Q58*H58</f>
        <v>0</v>
      </c>
      <c r="S58" s="81">
        <v>0</v>
      </c>
      <c r="T58" s="82">
        <f>S58*H58</f>
        <v>0</v>
      </c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R58" s="83" t="s">
        <v>56</v>
      </c>
      <c r="AT58" s="83" t="s">
        <v>52</v>
      </c>
      <c r="AU58" s="83" t="s">
        <v>18</v>
      </c>
      <c r="AY58" s="7" t="s">
        <v>49</v>
      </c>
      <c r="BE58" s="84">
        <f>IF(N58="základní",J58,0)</f>
        <v>0</v>
      </c>
      <c r="BF58" s="84">
        <f>IF(N58="snížená",J58,0)</f>
        <v>0</v>
      </c>
      <c r="BG58" s="84">
        <f>IF(N58="zákl. přenesená",J58,0)</f>
        <v>0</v>
      </c>
      <c r="BH58" s="84">
        <f>IF(N58="sníž. přenesená",J58,0)</f>
        <v>0</v>
      </c>
      <c r="BI58" s="84">
        <f>IF(N58="nulová",J58,0)</f>
        <v>0</v>
      </c>
      <c r="BJ58" s="7" t="s">
        <v>17</v>
      </c>
      <c r="BK58" s="84">
        <f>ROUND(I58*H58,2)</f>
        <v>0</v>
      </c>
      <c r="BL58" s="7" t="s">
        <v>56</v>
      </c>
      <c r="BM58" s="83" t="s">
        <v>90</v>
      </c>
    </row>
    <row r="59" spans="1:65" s="6" customFormat="1" ht="25.95" customHeight="1" x14ac:dyDescent="0.25">
      <c r="B59" s="58"/>
      <c r="C59" s="59"/>
      <c r="D59" s="60" t="s">
        <v>15</v>
      </c>
      <c r="E59" s="61" t="s">
        <v>91</v>
      </c>
      <c r="F59" s="61" t="s">
        <v>92</v>
      </c>
      <c r="G59" s="59"/>
      <c r="H59" s="59"/>
      <c r="I59" s="59"/>
      <c r="J59" s="62">
        <f>BK59</f>
        <v>0</v>
      </c>
      <c r="K59" s="59"/>
      <c r="L59" s="63"/>
      <c r="M59" s="64"/>
      <c r="N59" s="65"/>
      <c r="O59" s="65"/>
      <c r="P59" s="66">
        <f>P60+P116+P123</f>
        <v>0</v>
      </c>
      <c r="Q59" s="65"/>
      <c r="R59" s="66">
        <f>R60+R116+R123</f>
        <v>0</v>
      </c>
      <c r="S59" s="65"/>
      <c r="T59" s="67">
        <f>T60+T116+T123</f>
        <v>0</v>
      </c>
      <c r="AR59" s="68" t="s">
        <v>18</v>
      </c>
      <c r="AT59" s="69" t="s">
        <v>15</v>
      </c>
      <c r="AU59" s="69" t="s">
        <v>16</v>
      </c>
      <c r="AY59" s="68" t="s">
        <v>49</v>
      </c>
      <c r="BK59" s="70">
        <f>BK60+BK116+BK123</f>
        <v>0</v>
      </c>
    </row>
    <row r="60" spans="1:65" s="6" customFormat="1" ht="22.95" customHeight="1" x14ac:dyDescent="0.25">
      <c r="B60" s="58"/>
      <c r="C60" s="59"/>
      <c r="D60" s="60" t="s">
        <v>15</v>
      </c>
      <c r="E60" s="71" t="s">
        <v>93</v>
      </c>
      <c r="F60" s="71" t="s">
        <v>94</v>
      </c>
      <c r="G60" s="59"/>
      <c r="H60" s="59"/>
      <c r="I60" s="59"/>
      <c r="J60" s="72">
        <f>BK60</f>
        <v>0</v>
      </c>
      <c r="K60" s="59"/>
      <c r="L60" s="63"/>
      <c r="M60" s="64"/>
      <c r="N60" s="65"/>
      <c r="O60" s="65"/>
      <c r="P60" s="66">
        <f>SUM(P61:P115)</f>
        <v>0</v>
      </c>
      <c r="Q60" s="65"/>
      <c r="R60" s="66">
        <f>SUM(R61:R115)</f>
        <v>0</v>
      </c>
      <c r="S60" s="65"/>
      <c r="T60" s="67">
        <f>SUM(T61:T115)</f>
        <v>0</v>
      </c>
      <c r="AR60" s="68" t="s">
        <v>18</v>
      </c>
      <c r="AT60" s="69" t="s">
        <v>15</v>
      </c>
      <c r="AU60" s="69" t="s">
        <v>17</v>
      </c>
      <c r="AY60" s="68" t="s">
        <v>49</v>
      </c>
      <c r="BK60" s="70">
        <f>SUM(BK61:BK115)</f>
        <v>0</v>
      </c>
    </row>
    <row r="61" spans="1:65" s="2" customFormat="1" ht="14.4" customHeight="1" x14ac:dyDescent="0.2">
      <c r="A61" s="12"/>
      <c r="B61" s="13"/>
      <c r="C61" s="73" t="s">
        <v>95</v>
      </c>
      <c r="D61" s="73" t="s">
        <v>52</v>
      </c>
      <c r="E61" s="74" t="s">
        <v>96</v>
      </c>
      <c r="F61" s="75" t="s">
        <v>97</v>
      </c>
      <c r="G61" s="76" t="s">
        <v>98</v>
      </c>
      <c r="H61" s="77">
        <v>1</v>
      </c>
      <c r="I61" s="78"/>
      <c r="J61" s="78">
        <f t="shared" ref="J61:J92" si="10">ROUND(I61*H61,2)</f>
        <v>0</v>
      </c>
      <c r="K61" s="75"/>
      <c r="L61" s="15"/>
      <c r="M61" s="79" t="s">
        <v>0</v>
      </c>
      <c r="N61" s="80" t="s">
        <v>11</v>
      </c>
      <c r="O61" s="81">
        <v>0</v>
      </c>
      <c r="P61" s="81">
        <f t="shared" ref="P61:P92" si="11">O61*H61</f>
        <v>0</v>
      </c>
      <c r="Q61" s="81">
        <v>0</v>
      </c>
      <c r="R61" s="81">
        <f t="shared" ref="R61:R92" si="12">Q61*H61</f>
        <v>0</v>
      </c>
      <c r="S61" s="81">
        <v>0</v>
      </c>
      <c r="T61" s="82">
        <f t="shared" ref="T61:T92" si="13">S61*H61</f>
        <v>0</v>
      </c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R61" s="83" t="s">
        <v>99</v>
      </c>
      <c r="AT61" s="83" t="s">
        <v>52</v>
      </c>
      <c r="AU61" s="83" t="s">
        <v>18</v>
      </c>
      <c r="AY61" s="7" t="s">
        <v>49</v>
      </c>
      <c r="BE61" s="84">
        <f t="shared" ref="BE61:BE92" si="14">IF(N61="základní",J61,0)</f>
        <v>0</v>
      </c>
      <c r="BF61" s="84">
        <f t="shared" ref="BF61:BF92" si="15">IF(N61="snížená",J61,0)</f>
        <v>0</v>
      </c>
      <c r="BG61" s="84">
        <f t="shared" ref="BG61:BG92" si="16">IF(N61="zákl. přenesená",J61,0)</f>
        <v>0</v>
      </c>
      <c r="BH61" s="84">
        <f t="shared" ref="BH61:BH92" si="17">IF(N61="sníž. přenesená",J61,0)</f>
        <v>0</v>
      </c>
      <c r="BI61" s="84">
        <f t="shared" ref="BI61:BI92" si="18">IF(N61="nulová",J61,0)</f>
        <v>0</v>
      </c>
      <c r="BJ61" s="7" t="s">
        <v>17</v>
      </c>
      <c r="BK61" s="84">
        <f t="shared" ref="BK61:BK92" si="19">ROUND(I61*H61,2)</f>
        <v>0</v>
      </c>
      <c r="BL61" s="7" t="s">
        <v>99</v>
      </c>
      <c r="BM61" s="83" t="s">
        <v>100</v>
      </c>
    </row>
    <row r="62" spans="1:65" s="2" customFormat="1" ht="24.15" customHeight="1" x14ac:dyDescent="0.2">
      <c r="A62" s="12"/>
      <c r="B62" s="13"/>
      <c r="C62" s="73" t="s">
        <v>101</v>
      </c>
      <c r="D62" s="73" t="s">
        <v>52</v>
      </c>
      <c r="E62" s="74" t="s">
        <v>102</v>
      </c>
      <c r="F62" s="75" t="s">
        <v>103</v>
      </c>
      <c r="G62" s="76" t="s">
        <v>98</v>
      </c>
      <c r="H62" s="77">
        <v>1</v>
      </c>
      <c r="I62" s="78"/>
      <c r="J62" s="78">
        <f t="shared" si="10"/>
        <v>0</v>
      </c>
      <c r="K62" s="75"/>
      <c r="L62" s="15"/>
      <c r="M62" s="79" t="s">
        <v>0</v>
      </c>
      <c r="N62" s="80" t="s">
        <v>11</v>
      </c>
      <c r="O62" s="81">
        <v>0</v>
      </c>
      <c r="P62" s="81">
        <f t="shared" si="11"/>
        <v>0</v>
      </c>
      <c r="Q62" s="81">
        <v>0</v>
      </c>
      <c r="R62" s="81">
        <f t="shared" si="12"/>
        <v>0</v>
      </c>
      <c r="S62" s="81">
        <v>0</v>
      </c>
      <c r="T62" s="82">
        <f t="shared" si="13"/>
        <v>0</v>
      </c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R62" s="83" t="s">
        <v>99</v>
      </c>
      <c r="AT62" s="83" t="s">
        <v>52</v>
      </c>
      <c r="AU62" s="83" t="s">
        <v>18</v>
      </c>
      <c r="AY62" s="7" t="s">
        <v>49</v>
      </c>
      <c r="BE62" s="84">
        <f t="shared" si="14"/>
        <v>0</v>
      </c>
      <c r="BF62" s="84">
        <f t="shared" si="15"/>
        <v>0</v>
      </c>
      <c r="BG62" s="84">
        <f t="shared" si="16"/>
        <v>0</v>
      </c>
      <c r="BH62" s="84">
        <f t="shared" si="17"/>
        <v>0</v>
      </c>
      <c r="BI62" s="84">
        <f t="shared" si="18"/>
        <v>0</v>
      </c>
      <c r="BJ62" s="7" t="s">
        <v>17</v>
      </c>
      <c r="BK62" s="84">
        <f t="shared" si="19"/>
        <v>0</v>
      </c>
      <c r="BL62" s="7" t="s">
        <v>99</v>
      </c>
      <c r="BM62" s="83" t="s">
        <v>104</v>
      </c>
    </row>
    <row r="63" spans="1:65" s="2" customFormat="1" ht="14.4" customHeight="1" x14ac:dyDescent="0.2">
      <c r="A63" s="12"/>
      <c r="B63" s="13"/>
      <c r="C63" s="73" t="s">
        <v>105</v>
      </c>
      <c r="D63" s="73" t="s">
        <v>52</v>
      </c>
      <c r="E63" s="74" t="s">
        <v>106</v>
      </c>
      <c r="F63" s="75" t="s">
        <v>107</v>
      </c>
      <c r="G63" s="76" t="s">
        <v>98</v>
      </c>
      <c r="H63" s="77">
        <v>1</v>
      </c>
      <c r="I63" s="78"/>
      <c r="J63" s="78">
        <f t="shared" si="10"/>
        <v>0</v>
      </c>
      <c r="K63" s="75"/>
      <c r="L63" s="15"/>
      <c r="M63" s="79" t="s">
        <v>0</v>
      </c>
      <c r="N63" s="80" t="s">
        <v>11</v>
      </c>
      <c r="O63" s="81">
        <v>0</v>
      </c>
      <c r="P63" s="81">
        <f t="shared" si="11"/>
        <v>0</v>
      </c>
      <c r="Q63" s="81">
        <v>0</v>
      </c>
      <c r="R63" s="81">
        <f t="shared" si="12"/>
        <v>0</v>
      </c>
      <c r="S63" s="81">
        <v>0</v>
      </c>
      <c r="T63" s="82">
        <f t="shared" si="13"/>
        <v>0</v>
      </c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R63" s="83" t="s">
        <v>99</v>
      </c>
      <c r="AT63" s="83" t="s">
        <v>52</v>
      </c>
      <c r="AU63" s="83" t="s">
        <v>18</v>
      </c>
      <c r="AY63" s="7" t="s">
        <v>49</v>
      </c>
      <c r="BE63" s="84">
        <f t="shared" si="14"/>
        <v>0</v>
      </c>
      <c r="BF63" s="84">
        <f t="shared" si="15"/>
        <v>0</v>
      </c>
      <c r="BG63" s="84">
        <f t="shared" si="16"/>
        <v>0</v>
      </c>
      <c r="BH63" s="84">
        <f t="shared" si="17"/>
        <v>0</v>
      </c>
      <c r="BI63" s="84">
        <f t="shared" si="18"/>
        <v>0</v>
      </c>
      <c r="BJ63" s="7" t="s">
        <v>17</v>
      </c>
      <c r="BK63" s="84">
        <f t="shared" si="19"/>
        <v>0</v>
      </c>
      <c r="BL63" s="7" t="s">
        <v>99</v>
      </c>
      <c r="BM63" s="83" t="s">
        <v>108</v>
      </c>
    </row>
    <row r="64" spans="1:65" s="2" customFormat="1" ht="37.950000000000003" customHeight="1" x14ac:dyDescent="0.2">
      <c r="A64" s="12"/>
      <c r="B64" s="13"/>
      <c r="C64" s="73" t="s">
        <v>109</v>
      </c>
      <c r="D64" s="73" t="s">
        <v>52</v>
      </c>
      <c r="E64" s="74" t="s">
        <v>110</v>
      </c>
      <c r="F64" s="75" t="s">
        <v>111</v>
      </c>
      <c r="G64" s="76" t="s">
        <v>98</v>
      </c>
      <c r="H64" s="77">
        <v>1</v>
      </c>
      <c r="I64" s="78"/>
      <c r="J64" s="78">
        <f t="shared" si="10"/>
        <v>0</v>
      </c>
      <c r="K64" s="75"/>
      <c r="L64" s="15"/>
      <c r="M64" s="79" t="s">
        <v>0</v>
      </c>
      <c r="N64" s="80" t="s">
        <v>11</v>
      </c>
      <c r="O64" s="81">
        <v>0</v>
      </c>
      <c r="P64" s="81">
        <f t="shared" si="11"/>
        <v>0</v>
      </c>
      <c r="Q64" s="81">
        <v>0</v>
      </c>
      <c r="R64" s="81">
        <f t="shared" si="12"/>
        <v>0</v>
      </c>
      <c r="S64" s="81">
        <v>0</v>
      </c>
      <c r="T64" s="82">
        <f t="shared" si="13"/>
        <v>0</v>
      </c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R64" s="83" t="s">
        <v>99</v>
      </c>
      <c r="AT64" s="83" t="s">
        <v>52</v>
      </c>
      <c r="AU64" s="83" t="s">
        <v>18</v>
      </c>
      <c r="AY64" s="7" t="s">
        <v>49</v>
      </c>
      <c r="BE64" s="84">
        <f t="shared" si="14"/>
        <v>0</v>
      </c>
      <c r="BF64" s="84">
        <f t="shared" si="15"/>
        <v>0</v>
      </c>
      <c r="BG64" s="84">
        <f t="shared" si="16"/>
        <v>0</v>
      </c>
      <c r="BH64" s="84">
        <f t="shared" si="17"/>
        <v>0</v>
      </c>
      <c r="BI64" s="84">
        <f t="shared" si="18"/>
        <v>0</v>
      </c>
      <c r="BJ64" s="7" t="s">
        <v>17</v>
      </c>
      <c r="BK64" s="84">
        <f t="shared" si="19"/>
        <v>0</v>
      </c>
      <c r="BL64" s="7" t="s">
        <v>99</v>
      </c>
      <c r="BM64" s="83" t="s">
        <v>112</v>
      </c>
    </row>
    <row r="65" spans="1:65" s="2" customFormat="1" ht="37.950000000000003" customHeight="1" x14ac:dyDescent="0.2">
      <c r="A65" s="12"/>
      <c r="B65" s="13"/>
      <c r="C65" s="73" t="s">
        <v>99</v>
      </c>
      <c r="D65" s="73" t="s">
        <v>52</v>
      </c>
      <c r="E65" s="74" t="s">
        <v>113</v>
      </c>
      <c r="F65" s="75" t="s">
        <v>114</v>
      </c>
      <c r="G65" s="76" t="s">
        <v>98</v>
      </c>
      <c r="H65" s="77">
        <v>1</v>
      </c>
      <c r="I65" s="78"/>
      <c r="J65" s="78">
        <f t="shared" si="10"/>
        <v>0</v>
      </c>
      <c r="K65" s="75"/>
      <c r="L65" s="15"/>
      <c r="M65" s="79" t="s">
        <v>0</v>
      </c>
      <c r="N65" s="80" t="s">
        <v>11</v>
      </c>
      <c r="O65" s="81">
        <v>0</v>
      </c>
      <c r="P65" s="81">
        <f t="shared" si="11"/>
        <v>0</v>
      </c>
      <c r="Q65" s="81">
        <v>0</v>
      </c>
      <c r="R65" s="81">
        <f t="shared" si="12"/>
        <v>0</v>
      </c>
      <c r="S65" s="81">
        <v>0</v>
      </c>
      <c r="T65" s="82">
        <f t="shared" si="13"/>
        <v>0</v>
      </c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R65" s="83" t="s">
        <v>99</v>
      </c>
      <c r="AT65" s="83" t="s">
        <v>52</v>
      </c>
      <c r="AU65" s="83" t="s">
        <v>18</v>
      </c>
      <c r="AY65" s="7" t="s">
        <v>49</v>
      </c>
      <c r="BE65" s="84">
        <f t="shared" si="14"/>
        <v>0</v>
      </c>
      <c r="BF65" s="84">
        <f t="shared" si="15"/>
        <v>0</v>
      </c>
      <c r="BG65" s="84">
        <f t="shared" si="16"/>
        <v>0</v>
      </c>
      <c r="BH65" s="84">
        <f t="shared" si="17"/>
        <v>0</v>
      </c>
      <c r="BI65" s="84">
        <f t="shared" si="18"/>
        <v>0</v>
      </c>
      <c r="BJ65" s="7" t="s">
        <v>17</v>
      </c>
      <c r="BK65" s="84">
        <f t="shared" si="19"/>
        <v>0</v>
      </c>
      <c r="BL65" s="7" t="s">
        <v>99</v>
      </c>
      <c r="BM65" s="83" t="s">
        <v>115</v>
      </c>
    </row>
    <row r="66" spans="1:65" s="2" customFormat="1" ht="24.15" customHeight="1" x14ac:dyDescent="0.2">
      <c r="A66" s="12"/>
      <c r="B66" s="13"/>
      <c r="C66" s="73" t="s">
        <v>2</v>
      </c>
      <c r="D66" s="73" t="s">
        <v>52</v>
      </c>
      <c r="E66" s="74" t="s">
        <v>116</v>
      </c>
      <c r="F66" s="75" t="s">
        <v>117</v>
      </c>
      <c r="G66" s="76" t="s">
        <v>98</v>
      </c>
      <c r="H66" s="77">
        <v>1</v>
      </c>
      <c r="I66" s="78"/>
      <c r="J66" s="78">
        <f t="shared" si="10"/>
        <v>0</v>
      </c>
      <c r="K66" s="75"/>
      <c r="L66" s="15"/>
      <c r="M66" s="79" t="s">
        <v>0</v>
      </c>
      <c r="N66" s="80" t="s">
        <v>11</v>
      </c>
      <c r="O66" s="81">
        <v>0</v>
      </c>
      <c r="P66" s="81">
        <f t="shared" si="11"/>
        <v>0</v>
      </c>
      <c r="Q66" s="81">
        <v>0</v>
      </c>
      <c r="R66" s="81">
        <f t="shared" si="12"/>
        <v>0</v>
      </c>
      <c r="S66" s="81">
        <v>0</v>
      </c>
      <c r="T66" s="82">
        <f t="shared" si="13"/>
        <v>0</v>
      </c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R66" s="83" t="s">
        <v>99</v>
      </c>
      <c r="AT66" s="83" t="s">
        <v>52</v>
      </c>
      <c r="AU66" s="83" t="s">
        <v>18</v>
      </c>
      <c r="AY66" s="7" t="s">
        <v>49</v>
      </c>
      <c r="BE66" s="84">
        <f t="shared" si="14"/>
        <v>0</v>
      </c>
      <c r="BF66" s="84">
        <f t="shared" si="15"/>
        <v>0</v>
      </c>
      <c r="BG66" s="84">
        <f t="shared" si="16"/>
        <v>0</v>
      </c>
      <c r="BH66" s="84">
        <f t="shared" si="17"/>
        <v>0</v>
      </c>
      <c r="BI66" s="84">
        <f t="shared" si="18"/>
        <v>0</v>
      </c>
      <c r="BJ66" s="7" t="s">
        <v>17</v>
      </c>
      <c r="BK66" s="84">
        <f t="shared" si="19"/>
        <v>0</v>
      </c>
      <c r="BL66" s="7" t="s">
        <v>99</v>
      </c>
      <c r="BM66" s="83" t="s">
        <v>118</v>
      </c>
    </row>
    <row r="67" spans="1:65" s="2" customFormat="1" ht="24.15" customHeight="1" x14ac:dyDescent="0.2">
      <c r="A67" s="12"/>
      <c r="B67" s="13"/>
      <c r="C67" s="73" t="s">
        <v>119</v>
      </c>
      <c r="D67" s="73" t="s">
        <v>52</v>
      </c>
      <c r="E67" s="74" t="s">
        <v>120</v>
      </c>
      <c r="F67" s="75" t="s">
        <v>121</v>
      </c>
      <c r="G67" s="76" t="s">
        <v>98</v>
      </c>
      <c r="H67" s="77">
        <v>2</v>
      </c>
      <c r="I67" s="78"/>
      <c r="J67" s="78">
        <f t="shared" si="10"/>
        <v>0</v>
      </c>
      <c r="K67" s="75"/>
      <c r="L67" s="15"/>
      <c r="M67" s="79" t="s">
        <v>0</v>
      </c>
      <c r="N67" s="80" t="s">
        <v>11</v>
      </c>
      <c r="O67" s="81">
        <v>0</v>
      </c>
      <c r="P67" s="81">
        <f t="shared" si="11"/>
        <v>0</v>
      </c>
      <c r="Q67" s="81">
        <v>0</v>
      </c>
      <c r="R67" s="81">
        <f t="shared" si="12"/>
        <v>0</v>
      </c>
      <c r="S67" s="81">
        <v>0</v>
      </c>
      <c r="T67" s="82">
        <f t="shared" si="13"/>
        <v>0</v>
      </c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R67" s="83" t="s">
        <v>99</v>
      </c>
      <c r="AT67" s="83" t="s">
        <v>52</v>
      </c>
      <c r="AU67" s="83" t="s">
        <v>18</v>
      </c>
      <c r="AY67" s="7" t="s">
        <v>49</v>
      </c>
      <c r="BE67" s="84">
        <f t="shared" si="14"/>
        <v>0</v>
      </c>
      <c r="BF67" s="84">
        <f t="shared" si="15"/>
        <v>0</v>
      </c>
      <c r="BG67" s="84">
        <f t="shared" si="16"/>
        <v>0</v>
      </c>
      <c r="BH67" s="84">
        <f t="shared" si="17"/>
        <v>0</v>
      </c>
      <c r="BI67" s="84">
        <f t="shared" si="18"/>
        <v>0</v>
      </c>
      <c r="BJ67" s="7" t="s">
        <v>17</v>
      </c>
      <c r="BK67" s="84">
        <f t="shared" si="19"/>
        <v>0</v>
      </c>
      <c r="BL67" s="7" t="s">
        <v>99</v>
      </c>
      <c r="BM67" s="83" t="s">
        <v>122</v>
      </c>
    </row>
    <row r="68" spans="1:65" s="2" customFormat="1" ht="37.950000000000003" customHeight="1" x14ac:dyDescent="0.2">
      <c r="A68" s="12"/>
      <c r="B68" s="13"/>
      <c r="C68" s="73" t="s">
        <v>123</v>
      </c>
      <c r="D68" s="73" t="s">
        <v>52</v>
      </c>
      <c r="E68" s="74" t="s">
        <v>124</v>
      </c>
      <c r="F68" s="75" t="s">
        <v>125</v>
      </c>
      <c r="G68" s="76" t="s">
        <v>98</v>
      </c>
      <c r="H68" s="77">
        <v>1</v>
      </c>
      <c r="I68" s="78"/>
      <c r="J68" s="78">
        <f t="shared" si="10"/>
        <v>0</v>
      </c>
      <c r="K68" s="75"/>
      <c r="L68" s="15"/>
      <c r="M68" s="79" t="s">
        <v>0</v>
      </c>
      <c r="N68" s="80" t="s">
        <v>11</v>
      </c>
      <c r="O68" s="81">
        <v>0</v>
      </c>
      <c r="P68" s="81">
        <f t="shared" si="11"/>
        <v>0</v>
      </c>
      <c r="Q68" s="81">
        <v>0</v>
      </c>
      <c r="R68" s="81">
        <f t="shared" si="12"/>
        <v>0</v>
      </c>
      <c r="S68" s="81">
        <v>0</v>
      </c>
      <c r="T68" s="82">
        <f t="shared" si="13"/>
        <v>0</v>
      </c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R68" s="83" t="s">
        <v>99</v>
      </c>
      <c r="AT68" s="83" t="s">
        <v>52</v>
      </c>
      <c r="AU68" s="83" t="s">
        <v>18</v>
      </c>
      <c r="AY68" s="7" t="s">
        <v>49</v>
      </c>
      <c r="BE68" s="84">
        <f t="shared" si="14"/>
        <v>0</v>
      </c>
      <c r="BF68" s="84">
        <f t="shared" si="15"/>
        <v>0</v>
      </c>
      <c r="BG68" s="84">
        <f t="shared" si="16"/>
        <v>0</v>
      </c>
      <c r="BH68" s="84">
        <f t="shared" si="17"/>
        <v>0</v>
      </c>
      <c r="BI68" s="84">
        <f t="shared" si="18"/>
        <v>0</v>
      </c>
      <c r="BJ68" s="7" t="s">
        <v>17</v>
      </c>
      <c r="BK68" s="84">
        <f t="shared" si="19"/>
        <v>0</v>
      </c>
      <c r="BL68" s="7" t="s">
        <v>99</v>
      </c>
      <c r="BM68" s="83" t="s">
        <v>126</v>
      </c>
    </row>
    <row r="69" spans="1:65" s="2" customFormat="1" ht="24.15" customHeight="1" x14ac:dyDescent="0.2">
      <c r="A69" s="12"/>
      <c r="B69" s="13"/>
      <c r="C69" s="73" t="s">
        <v>127</v>
      </c>
      <c r="D69" s="73" t="s">
        <v>52</v>
      </c>
      <c r="E69" s="74" t="s">
        <v>128</v>
      </c>
      <c r="F69" s="75" t="s">
        <v>129</v>
      </c>
      <c r="G69" s="76" t="s">
        <v>98</v>
      </c>
      <c r="H69" s="77">
        <v>5</v>
      </c>
      <c r="I69" s="78"/>
      <c r="J69" s="78">
        <f t="shared" si="10"/>
        <v>0</v>
      </c>
      <c r="K69" s="75"/>
      <c r="L69" s="15"/>
      <c r="M69" s="79" t="s">
        <v>0</v>
      </c>
      <c r="N69" s="80" t="s">
        <v>11</v>
      </c>
      <c r="O69" s="81">
        <v>0</v>
      </c>
      <c r="P69" s="81">
        <f t="shared" si="11"/>
        <v>0</v>
      </c>
      <c r="Q69" s="81">
        <v>0</v>
      </c>
      <c r="R69" s="81">
        <f t="shared" si="12"/>
        <v>0</v>
      </c>
      <c r="S69" s="81">
        <v>0</v>
      </c>
      <c r="T69" s="82">
        <f t="shared" si="13"/>
        <v>0</v>
      </c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R69" s="83" t="s">
        <v>99</v>
      </c>
      <c r="AT69" s="83" t="s">
        <v>52</v>
      </c>
      <c r="AU69" s="83" t="s">
        <v>18</v>
      </c>
      <c r="AY69" s="7" t="s">
        <v>49</v>
      </c>
      <c r="BE69" s="84">
        <f t="shared" si="14"/>
        <v>0</v>
      </c>
      <c r="BF69" s="84">
        <f t="shared" si="15"/>
        <v>0</v>
      </c>
      <c r="BG69" s="84">
        <f t="shared" si="16"/>
        <v>0</v>
      </c>
      <c r="BH69" s="84">
        <f t="shared" si="17"/>
        <v>0</v>
      </c>
      <c r="BI69" s="84">
        <f t="shared" si="18"/>
        <v>0</v>
      </c>
      <c r="BJ69" s="7" t="s">
        <v>17</v>
      </c>
      <c r="BK69" s="84">
        <f t="shared" si="19"/>
        <v>0</v>
      </c>
      <c r="BL69" s="7" t="s">
        <v>99</v>
      </c>
      <c r="BM69" s="83" t="s">
        <v>130</v>
      </c>
    </row>
    <row r="70" spans="1:65" s="2" customFormat="1" ht="14.4" customHeight="1" x14ac:dyDescent="0.2">
      <c r="A70" s="12"/>
      <c r="B70" s="13"/>
      <c r="C70" s="73" t="s">
        <v>1</v>
      </c>
      <c r="D70" s="73" t="s">
        <v>52</v>
      </c>
      <c r="E70" s="74" t="s">
        <v>131</v>
      </c>
      <c r="F70" s="75" t="s">
        <v>132</v>
      </c>
      <c r="G70" s="76" t="s">
        <v>98</v>
      </c>
      <c r="H70" s="77">
        <v>15</v>
      </c>
      <c r="I70" s="78"/>
      <c r="J70" s="78">
        <f t="shared" si="10"/>
        <v>0</v>
      </c>
      <c r="K70" s="75"/>
      <c r="L70" s="15"/>
      <c r="M70" s="79" t="s">
        <v>0</v>
      </c>
      <c r="N70" s="80" t="s">
        <v>11</v>
      </c>
      <c r="O70" s="81">
        <v>0</v>
      </c>
      <c r="P70" s="81">
        <f t="shared" si="11"/>
        <v>0</v>
      </c>
      <c r="Q70" s="81">
        <v>0</v>
      </c>
      <c r="R70" s="81">
        <f t="shared" si="12"/>
        <v>0</v>
      </c>
      <c r="S70" s="81">
        <v>0</v>
      </c>
      <c r="T70" s="82">
        <f t="shared" si="13"/>
        <v>0</v>
      </c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R70" s="83" t="s">
        <v>99</v>
      </c>
      <c r="AT70" s="83" t="s">
        <v>52</v>
      </c>
      <c r="AU70" s="83" t="s">
        <v>18</v>
      </c>
      <c r="AY70" s="7" t="s">
        <v>49</v>
      </c>
      <c r="BE70" s="84">
        <f t="shared" si="14"/>
        <v>0</v>
      </c>
      <c r="BF70" s="84">
        <f t="shared" si="15"/>
        <v>0</v>
      </c>
      <c r="BG70" s="84">
        <f t="shared" si="16"/>
        <v>0</v>
      </c>
      <c r="BH70" s="84">
        <f t="shared" si="17"/>
        <v>0</v>
      </c>
      <c r="BI70" s="84">
        <f t="shared" si="18"/>
        <v>0</v>
      </c>
      <c r="BJ70" s="7" t="s">
        <v>17</v>
      </c>
      <c r="BK70" s="84">
        <f t="shared" si="19"/>
        <v>0</v>
      </c>
      <c r="BL70" s="7" t="s">
        <v>99</v>
      </c>
      <c r="BM70" s="83" t="s">
        <v>133</v>
      </c>
    </row>
    <row r="71" spans="1:65" s="2" customFormat="1" ht="24.15" customHeight="1" x14ac:dyDescent="0.2">
      <c r="A71" s="12"/>
      <c r="B71" s="13"/>
      <c r="C71" s="73" t="s">
        <v>17</v>
      </c>
      <c r="D71" s="73" t="s">
        <v>52</v>
      </c>
      <c r="E71" s="74" t="s">
        <v>134</v>
      </c>
      <c r="F71" s="75" t="s">
        <v>135</v>
      </c>
      <c r="G71" s="76" t="s">
        <v>98</v>
      </c>
      <c r="H71" s="77">
        <v>7</v>
      </c>
      <c r="I71" s="78"/>
      <c r="J71" s="78">
        <f t="shared" si="10"/>
        <v>0</v>
      </c>
      <c r="K71" s="75"/>
      <c r="L71" s="15"/>
      <c r="M71" s="79" t="s">
        <v>0</v>
      </c>
      <c r="N71" s="80" t="s">
        <v>11</v>
      </c>
      <c r="O71" s="81">
        <v>0</v>
      </c>
      <c r="P71" s="81">
        <f t="shared" si="11"/>
        <v>0</v>
      </c>
      <c r="Q71" s="81">
        <v>0</v>
      </c>
      <c r="R71" s="81">
        <f t="shared" si="12"/>
        <v>0</v>
      </c>
      <c r="S71" s="81">
        <v>0</v>
      </c>
      <c r="T71" s="82">
        <f t="shared" si="13"/>
        <v>0</v>
      </c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R71" s="83" t="s">
        <v>99</v>
      </c>
      <c r="AT71" s="83" t="s">
        <v>52</v>
      </c>
      <c r="AU71" s="83" t="s">
        <v>18</v>
      </c>
      <c r="AY71" s="7" t="s">
        <v>49</v>
      </c>
      <c r="BE71" s="84">
        <f t="shared" si="14"/>
        <v>0</v>
      </c>
      <c r="BF71" s="84">
        <f t="shared" si="15"/>
        <v>0</v>
      </c>
      <c r="BG71" s="84">
        <f t="shared" si="16"/>
        <v>0</v>
      </c>
      <c r="BH71" s="84">
        <f t="shared" si="17"/>
        <v>0</v>
      </c>
      <c r="BI71" s="84">
        <f t="shared" si="18"/>
        <v>0</v>
      </c>
      <c r="BJ71" s="7" t="s">
        <v>17</v>
      </c>
      <c r="BK71" s="84">
        <f t="shared" si="19"/>
        <v>0</v>
      </c>
      <c r="BL71" s="7" t="s">
        <v>99</v>
      </c>
      <c r="BM71" s="83" t="s">
        <v>136</v>
      </c>
    </row>
    <row r="72" spans="1:65" s="2" customFormat="1" ht="37.950000000000003" customHeight="1" x14ac:dyDescent="0.2">
      <c r="A72" s="12"/>
      <c r="B72" s="13"/>
      <c r="C72" s="73" t="s">
        <v>18</v>
      </c>
      <c r="D72" s="73" t="s">
        <v>52</v>
      </c>
      <c r="E72" s="74" t="s">
        <v>137</v>
      </c>
      <c r="F72" s="75" t="s">
        <v>138</v>
      </c>
      <c r="G72" s="76" t="s">
        <v>98</v>
      </c>
      <c r="H72" s="77">
        <v>1</v>
      </c>
      <c r="I72" s="78"/>
      <c r="J72" s="78">
        <f t="shared" si="10"/>
        <v>0</v>
      </c>
      <c r="K72" s="75"/>
      <c r="L72" s="15"/>
      <c r="M72" s="79" t="s">
        <v>0</v>
      </c>
      <c r="N72" s="80" t="s">
        <v>11</v>
      </c>
      <c r="O72" s="81">
        <v>0</v>
      </c>
      <c r="P72" s="81">
        <f t="shared" si="11"/>
        <v>0</v>
      </c>
      <c r="Q72" s="81">
        <v>0</v>
      </c>
      <c r="R72" s="81">
        <f t="shared" si="12"/>
        <v>0</v>
      </c>
      <c r="S72" s="81">
        <v>0</v>
      </c>
      <c r="T72" s="82">
        <f t="shared" si="13"/>
        <v>0</v>
      </c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R72" s="83" t="s">
        <v>99</v>
      </c>
      <c r="AT72" s="83" t="s">
        <v>52</v>
      </c>
      <c r="AU72" s="83" t="s">
        <v>18</v>
      </c>
      <c r="AY72" s="7" t="s">
        <v>49</v>
      </c>
      <c r="BE72" s="84">
        <f t="shared" si="14"/>
        <v>0</v>
      </c>
      <c r="BF72" s="84">
        <f t="shared" si="15"/>
        <v>0</v>
      </c>
      <c r="BG72" s="84">
        <f t="shared" si="16"/>
        <v>0</v>
      </c>
      <c r="BH72" s="84">
        <f t="shared" si="17"/>
        <v>0</v>
      </c>
      <c r="BI72" s="84">
        <f t="shared" si="18"/>
        <v>0</v>
      </c>
      <c r="BJ72" s="7" t="s">
        <v>17</v>
      </c>
      <c r="BK72" s="84">
        <f t="shared" si="19"/>
        <v>0</v>
      </c>
      <c r="BL72" s="7" t="s">
        <v>99</v>
      </c>
      <c r="BM72" s="83" t="s">
        <v>139</v>
      </c>
    </row>
    <row r="73" spans="1:65" s="2" customFormat="1" ht="24.15" customHeight="1" x14ac:dyDescent="0.2">
      <c r="A73" s="12"/>
      <c r="B73" s="13"/>
      <c r="C73" s="73" t="s">
        <v>140</v>
      </c>
      <c r="D73" s="73" t="s">
        <v>52</v>
      </c>
      <c r="E73" s="74" t="s">
        <v>141</v>
      </c>
      <c r="F73" s="75" t="s">
        <v>142</v>
      </c>
      <c r="G73" s="76" t="s">
        <v>98</v>
      </c>
      <c r="H73" s="77">
        <v>1</v>
      </c>
      <c r="I73" s="78"/>
      <c r="J73" s="78">
        <f t="shared" si="10"/>
        <v>0</v>
      </c>
      <c r="K73" s="75"/>
      <c r="L73" s="15"/>
      <c r="M73" s="79" t="s">
        <v>0</v>
      </c>
      <c r="N73" s="80" t="s">
        <v>11</v>
      </c>
      <c r="O73" s="81">
        <v>0</v>
      </c>
      <c r="P73" s="81">
        <f t="shared" si="11"/>
        <v>0</v>
      </c>
      <c r="Q73" s="81">
        <v>0</v>
      </c>
      <c r="R73" s="81">
        <f t="shared" si="12"/>
        <v>0</v>
      </c>
      <c r="S73" s="81">
        <v>0</v>
      </c>
      <c r="T73" s="82">
        <f t="shared" si="13"/>
        <v>0</v>
      </c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R73" s="83" t="s">
        <v>99</v>
      </c>
      <c r="AT73" s="83" t="s">
        <v>52</v>
      </c>
      <c r="AU73" s="83" t="s">
        <v>18</v>
      </c>
      <c r="AY73" s="7" t="s">
        <v>49</v>
      </c>
      <c r="BE73" s="84">
        <f t="shared" si="14"/>
        <v>0</v>
      </c>
      <c r="BF73" s="84">
        <f t="shared" si="15"/>
        <v>0</v>
      </c>
      <c r="BG73" s="84">
        <f t="shared" si="16"/>
        <v>0</v>
      </c>
      <c r="BH73" s="84">
        <f t="shared" si="17"/>
        <v>0</v>
      </c>
      <c r="BI73" s="84">
        <f t="shared" si="18"/>
        <v>0</v>
      </c>
      <c r="BJ73" s="7" t="s">
        <v>17</v>
      </c>
      <c r="BK73" s="84">
        <f t="shared" si="19"/>
        <v>0</v>
      </c>
      <c r="BL73" s="7" t="s">
        <v>99</v>
      </c>
      <c r="BM73" s="83" t="s">
        <v>143</v>
      </c>
    </row>
    <row r="74" spans="1:65" s="2" customFormat="1" ht="24.15" customHeight="1" x14ac:dyDescent="0.2">
      <c r="A74" s="12"/>
      <c r="B74" s="13"/>
      <c r="C74" s="73" t="s">
        <v>144</v>
      </c>
      <c r="D74" s="73" t="s">
        <v>52</v>
      </c>
      <c r="E74" s="74" t="s">
        <v>145</v>
      </c>
      <c r="F74" s="75" t="s">
        <v>146</v>
      </c>
      <c r="G74" s="76" t="s">
        <v>98</v>
      </c>
      <c r="H74" s="77">
        <v>1</v>
      </c>
      <c r="I74" s="78"/>
      <c r="J74" s="78">
        <f t="shared" si="10"/>
        <v>0</v>
      </c>
      <c r="K74" s="75"/>
      <c r="L74" s="15"/>
      <c r="M74" s="79" t="s">
        <v>0</v>
      </c>
      <c r="N74" s="80" t="s">
        <v>11</v>
      </c>
      <c r="O74" s="81">
        <v>0</v>
      </c>
      <c r="P74" s="81">
        <f t="shared" si="11"/>
        <v>0</v>
      </c>
      <c r="Q74" s="81">
        <v>0</v>
      </c>
      <c r="R74" s="81">
        <f t="shared" si="12"/>
        <v>0</v>
      </c>
      <c r="S74" s="81">
        <v>0</v>
      </c>
      <c r="T74" s="82">
        <f t="shared" si="13"/>
        <v>0</v>
      </c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R74" s="83" t="s">
        <v>99</v>
      </c>
      <c r="AT74" s="83" t="s">
        <v>52</v>
      </c>
      <c r="AU74" s="83" t="s">
        <v>18</v>
      </c>
      <c r="AY74" s="7" t="s">
        <v>49</v>
      </c>
      <c r="BE74" s="84">
        <f t="shared" si="14"/>
        <v>0</v>
      </c>
      <c r="BF74" s="84">
        <f t="shared" si="15"/>
        <v>0</v>
      </c>
      <c r="BG74" s="84">
        <f t="shared" si="16"/>
        <v>0</v>
      </c>
      <c r="BH74" s="84">
        <f t="shared" si="17"/>
        <v>0</v>
      </c>
      <c r="BI74" s="84">
        <f t="shared" si="18"/>
        <v>0</v>
      </c>
      <c r="BJ74" s="7" t="s">
        <v>17</v>
      </c>
      <c r="BK74" s="84">
        <f t="shared" si="19"/>
        <v>0</v>
      </c>
      <c r="BL74" s="7" t="s">
        <v>99</v>
      </c>
      <c r="BM74" s="83" t="s">
        <v>147</v>
      </c>
    </row>
    <row r="75" spans="1:65" s="2" customFormat="1" ht="24.15" customHeight="1" x14ac:dyDescent="0.2">
      <c r="A75" s="12"/>
      <c r="B75" s="13"/>
      <c r="C75" s="73" t="s">
        <v>148</v>
      </c>
      <c r="D75" s="73" t="s">
        <v>52</v>
      </c>
      <c r="E75" s="74" t="s">
        <v>149</v>
      </c>
      <c r="F75" s="75" t="s">
        <v>150</v>
      </c>
      <c r="G75" s="76" t="s">
        <v>98</v>
      </c>
      <c r="H75" s="77">
        <v>1</v>
      </c>
      <c r="I75" s="78"/>
      <c r="J75" s="78">
        <f t="shared" si="10"/>
        <v>0</v>
      </c>
      <c r="K75" s="75"/>
      <c r="L75" s="15"/>
      <c r="M75" s="79" t="s">
        <v>0</v>
      </c>
      <c r="N75" s="80" t="s">
        <v>11</v>
      </c>
      <c r="O75" s="81">
        <v>0</v>
      </c>
      <c r="P75" s="81">
        <f t="shared" si="11"/>
        <v>0</v>
      </c>
      <c r="Q75" s="81">
        <v>0</v>
      </c>
      <c r="R75" s="81">
        <f t="shared" si="12"/>
        <v>0</v>
      </c>
      <c r="S75" s="81">
        <v>0</v>
      </c>
      <c r="T75" s="82">
        <f t="shared" si="13"/>
        <v>0</v>
      </c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R75" s="83" t="s">
        <v>99</v>
      </c>
      <c r="AT75" s="83" t="s">
        <v>52</v>
      </c>
      <c r="AU75" s="83" t="s">
        <v>18</v>
      </c>
      <c r="AY75" s="7" t="s">
        <v>49</v>
      </c>
      <c r="BE75" s="84">
        <f t="shared" si="14"/>
        <v>0</v>
      </c>
      <c r="BF75" s="84">
        <f t="shared" si="15"/>
        <v>0</v>
      </c>
      <c r="BG75" s="84">
        <f t="shared" si="16"/>
        <v>0</v>
      </c>
      <c r="BH75" s="84">
        <f t="shared" si="17"/>
        <v>0</v>
      </c>
      <c r="BI75" s="84">
        <f t="shared" si="18"/>
        <v>0</v>
      </c>
      <c r="BJ75" s="7" t="s">
        <v>17</v>
      </c>
      <c r="BK75" s="84">
        <f t="shared" si="19"/>
        <v>0</v>
      </c>
      <c r="BL75" s="7" t="s">
        <v>99</v>
      </c>
      <c r="BM75" s="83" t="s">
        <v>151</v>
      </c>
    </row>
    <row r="76" spans="1:65" s="2" customFormat="1" ht="14.4" customHeight="1" x14ac:dyDescent="0.2">
      <c r="A76" s="12"/>
      <c r="B76" s="13"/>
      <c r="C76" s="73" t="s">
        <v>152</v>
      </c>
      <c r="D76" s="73" t="s">
        <v>52</v>
      </c>
      <c r="E76" s="74" t="s">
        <v>153</v>
      </c>
      <c r="F76" s="75" t="s">
        <v>154</v>
      </c>
      <c r="G76" s="76" t="s">
        <v>98</v>
      </c>
      <c r="H76" s="77">
        <v>1</v>
      </c>
      <c r="I76" s="78"/>
      <c r="J76" s="78">
        <f t="shared" si="10"/>
        <v>0</v>
      </c>
      <c r="K76" s="75"/>
      <c r="L76" s="15"/>
      <c r="M76" s="79" t="s">
        <v>0</v>
      </c>
      <c r="N76" s="80" t="s">
        <v>11</v>
      </c>
      <c r="O76" s="81">
        <v>0</v>
      </c>
      <c r="P76" s="81">
        <f t="shared" si="11"/>
        <v>0</v>
      </c>
      <c r="Q76" s="81">
        <v>0</v>
      </c>
      <c r="R76" s="81">
        <f t="shared" si="12"/>
        <v>0</v>
      </c>
      <c r="S76" s="81">
        <v>0</v>
      </c>
      <c r="T76" s="82">
        <f t="shared" si="13"/>
        <v>0</v>
      </c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R76" s="83" t="s">
        <v>99</v>
      </c>
      <c r="AT76" s="83" t="s">
        <v>52</v>
      </c>
      <c r="AU76" s="83" t="s">
        <v>18</v>
      </c>
      <c r="AY76" s="7" t="s">
        <v>49</v>
      </c>
      <c r="BE76" s="84">
        <f t="shared" si="14"/>
        <v>0</v>
      </c>
      <c r="BF76" s="84">
        <f t="shared" si="15"/>
        <v>0</v>
      </c>
      <c r="BG76" s="84">
        <f t="shared" si="16"/>
        <v>0</v>
      </c>
      <c r="BH76" s="84">
        <f t="shared" si="17"/>
        <v>0</v>
      </c>
      <c r="BI76" s="84">
        <f t="shared" si="18"/>
        <v>0</v>
      </c>
      <c r="BJ76" s="7" t="s">
        <v>17</v>
      </c>
      <c r="BK76" s="84">
        <f t="shared" si="19"/>
        <v>0</v>
      </c>
      <c r="BL76" s="7" t="s">
        <v>99</v>
      </c>
      <c r="BM76" s="83" t="s">
        <v>155</v>
      </c>
    </row>
    <row r="77" spans="1:65" s="2" customFormat="1" ht="37.950000000000003" customHeight="1" x14ac:dyDescent="0.2">
      <c r="A77" s="12"/>
      <c r="B77" s="13"/>
      <c r="C77" s="73" t="s">
        <v>156</v>
      </c>
      <c r="D77" s="73" t="s">
        <v>52</v>
      </c>
      <c r="E77" s="74" t="s">
        <v>157</v>
      </c>
      <c r="F77" s="75" t="s">
        <v>158</v>
      </c>
      <c r="G77" s="76" t="s">
        <v>98</v>
      </c>
      <c r="H77" s="77">
        <v>7</v>
      </c>
      <c r="I77" s="78"/>
      <c r="J77" s="78">
        <f t="shared" si="10"/>
        <v>0</v>
      </c>
      <c r="K77" s="75"/>
      <c r="L77" s="15"/>
      <c r="M77" s="79" t="s">
        <v>0</v>
      </c>
      <c r="N77" s="80" t="s">
        <v>11</v>
      </c>
      <c r="O77" s="81">
        <v>0</v>
      </c>
      <c r="P77" s="81">
        <f t="shared" si="11"/>
        <v>0</v>
      </c>
      <c r="Q77" s="81">
        <v>0</v>
      </c>
      <c r="R77" s="81">
        <f t="shared" si="12"/>
        <v>0</v>
      </c>
      <c r="S77" s="81">
        <v>0</v>
      </c>
      <c r="T77" s="82">
        <f t="shared" si="13"/>
        <v>0</v>
      </c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R77" s="83" t="s">
        <v>99</v>
      </c>
      <c r="AT77" s="83" t="s">
        <v>52</v>
      </c>
      <c r="AU77" s="83" t="s">
        <v>18</v>
      </c>
      <c r="AY77" s="7" t="s">
        <v>49</v>
      </c>
      <c r="BE77" s="84">
        <f t="shared" si="14"/>
        <v>0</v>
      </c>
      <c r="BF77" s="84">
        <f t="shared" si="15"/>
        <v>0</v>
      </c>
      <c r="BG77" s="84">
        <f t="shared" si="16"/>
        <v>0</v>
      </c>
      <c r="BH77" s="84">
        <f t="shared" si="17"/>
        <v>0</v>
      </c>
      <c r="BI77" s="84">
        <f t="shared" si="18"/>
        <v>0</v>
      </c>
      <c r="BJ77" s="7" t="s">
        <v>17</v>
      </c>
      <c r="BK77" s="84">
        <f t="shared" si="19"/>
        <v>0</v>
      </c>
      <c r="BL77" s="7" t="s">
        <v>99</v>
      </c>
      <c r="BM77" s="83" t="s">
        <v>159</v>
      </c>
    </row>
    <row r="78" spans="1:65" s="2" customFormat="1" ht="37.950000000000003" customHeight="1" x14ac:dyDescent="0.2">
      <c r="A78" s="12"/>
      <c r="B78" s="13"/>
      <c r="C78" s="73" t="s">
        <v>160</v>
      </c>
      <c r="D78" s="73" t="s">
        <v>52</v>
      </c>
      <c r="E78" s="74" t="s">
        <v>161</v>
      </c>
      <c r="F78" s="75" t="s">
        <v>162</v>
      </c>
      <c r="G78" s="76" t="s">
        <v>98</v>
      </c>
      <c r="H78" s="77">
        <v>7</v>
      </c>
      <c r="I78" s="78"/>
      <c r="J78" s="78">
        <f t="shared" si="10"/>
        <v>0</v>
      </c>
      <c r="K78" s="75"/>
      <c r="L78" s="15"/>
      <c r="M78" s="79" t="s">
        <v>0</v>
      </c>
      <c r="N78" s="80" t="s">
        <v>11</v>
      </c>
      <c r="O78" s="81">
        <v>0</v>
      </c>
      <c r="P78" s="81">
        <f t="shared" si="11"/>
        <v>0</v>
      </c>
      <c r="Q78" s="81">
        <v>0</v>
      </c>
      <c r="R78" s="81">
        <f t="shared" si="12"/>
        <v>0</v>
      </c>
      <c r="S78" s="81">
        <v>0</v>
      </c>
      <c r="T78" s="82">
        <f t="shared" si="13"/>
        <v>0</v>
      </c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R78" s="83" t="s">
        <v>99</v>
      </c>
      <c r="AT78" s="83" t="s">
        <v>52</v>
      </c>
      <c r="AU78" s="83" t="s">
        <v>18</v>
      </c>
      <c r="AY78" s="7" t="s">
        <v>49</v>
      </c>
      <c r="BE78" s="84">
        <f t="shared" si="14"/>
        <v>0</v>
      </c>
      <c r="BF78" s="84">
        <f t="shared" si="15"/>
        <v>0</v>
      </c>
      <c r="BG78" s="84">
        <f t="shared" si="16"/>
        <v>0</v>
      </c>
      <c r="BH78" s="84">
        <f t="shared" si="17"/>
        <v>0</v>
      </c>
      <c r="BI78" s="84">
        <f t="shared" si="18"/>
        <v>0</v>
      </c>
      <c r="BJ78" s="7" t="s">
        <v>17</v>
      </c>
      <c r="BK78" s="84">
        <f t="shared" si="19"/>
        <v>0</v>
      </c>
      <c r="BL78" s="7" t="s">
        <v>99</v>
      </c>
      <c r="BM78" s="83" t="s">
        <v>163</v>
      </c>
    </row>
    <row r="79" spans="1:65" s="2" customFormat="1" ht="37.950000000000003" customHeight="1" x14ac:dyDescent="0.2">
      <c r="A79" s="12"/>
      <c r="B79" s="13"/>
      <c r="C79" s="73" t="s">
        <v>56</v>
      </c>
      <c r="D79" s="73" t="s">
        <v>52</v>
      </c>
      <c r="E79" s="74" t="s">
        <v>164</v>
      </c>
      <c r="F79" s="75" t="s">
        <v>165</v>
      </c>
      <c r="G79" s="76" t="s">
        <v>98</v>
      </c>
      <c r="H79" s="77">
        <v>1</v>
      </c>
      <c r="I79" s="78"/>
      <c r="J79" s="78">
        <f t="shared" si="10"/>
        <v>0</v>
      </c>
      <c r="K79" s="75"/>
      <c r="L79" s="15"/>
      <c r="M79" s="79" t="s">
        <v>0</v>
      </c>
      <c r="N79" s="80" t="s">
        <v>11</v>
      </c>
      <c r="O79" s="81">
        <v>0</v>
      </c>
      <c r="P79" s="81">
        <f t="shared" si="11"/>
        <v>0</v>
      </c>
      <c r="Q79" s="81">
        <v>0</v>
      </c>
      <c r="R79" s="81">
        <f t="shared" si="12"/>
        <v>0</v>
      </c>
      <c r="S79" s="81">
        <v>0</v>
      </c>
      <c r="T79" s="82">
        <f t="shared" si="13"/>
        <v>0</v>
      </c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R79" s="83" t="s">
        <v>99</v>
      </c>
      <c r="AT79" s="83" t="s">
        <v>52</v>
      </c>
      <c r="AU79" s="83" t="s">
        <v>18</v>
      </c>
      <c r="AY79" s="7" t="s">
        <v>49</v>
      </c>
      <c r="BE79" s="84">
        <f t="shared" si="14"/>
        <v>0</v>
      </c>
      <c r="BF79" s="84">
        <f t="shared" si="15"/>
        <v>0</v>
      </c>
      <c r="BG79" s="84">
        <f t="shared" si="16"/>
        <v>0</v>
      </c>
      <c r="BH79" s="84">
        <f t="shared" si="17"/>
        <v>0</v>
      </c>
      <c r="BI79" s="84">
        <f t="shared" si="18"/>
        <v>0</v>
      </c>
      <c r="BJ79" s="7" t="s">
        <v>17</v>
      </c>
      <c r="BK79" s="84">
        <f t="shared" si="19"/>
        <v>0</v>
      </c>
      <c r="BL79" s="7" t="s">
        <v>99</v>
      </c>
      <c r="BM79" s="83" t="s">
        <v>166</v>
      </c>
    </row>
    <row r="80" spans="1:65" s="2" customFormat="1" ht="24.15" customHeight="1" x14ac:dyDescent="0.2">
      <c r="A80" s="12"/>
      <c r="B80" s="13"/>
      <c r="C80" s="73" t="s">
        <v>167</v>
      </c>
      <c r="D80" s="73" t="s">
        <v>52</v>
      </c>
      <c r="E80" s="74" t="s">
        <v>168</v>
      </c>
      <c r="F80" s="75" t="s">
        <v>169</v>
      </c>
      <c r="G80" s="76" t="s">
        <v>65</v>
      </c>
      <c r="H80" s="77">
        <v>810</v>
      </c>
      <c r="I80" s="78"/>
      <c r="J80" s="78">
        <f t="shared" si="10"/>
        <v>0</v>
      </c>
      <c r="K80" s="75"/>
      <c r="L80" s="15"/>
      <c r="M80" s="79" t="s">
        <v>0</v>
      </c>
      <c r="N80" s="80" t="s">
        <v>11</v>
      </c>
      <c r="O80" s="81">
        <v>0</v>
      </c>
      <c r="P80" s="81">
        <f t="shared" si="11"/>
        <v>0</v>
      </c>
      <c r="Q80" s="81">
        <v>0</v>
      </c>
      <c r="R80" s="81">
        <f t="shared" si="12"/>
        <v>0</v>
      </c>
      <c r="S80" s="81">
        <v>0</v>
      </c>
      <c r="T80" s="82">
        <f t="shared" si="13"/>
        <v>0</v>
      </c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R80" s="83" t="s">
        <v>99</v>
      </c>
      <c r="AT80" s="83" t="s">
        <v>52</v>
      </c>
      <c r="AU80" s="83" t="s">
        <v>18</v>
      </c>
      <c r="AY80" s="7" t="s">
        <v>49</v>
      </c>
      <c r="BE80" s="84">
        <f t="shared" si="14"/>
        <v>0</v>
      </c>
      <c r="BF80" s="84">
        <f t="shared" si="15"/>
        <v>0</v>
      </c>
      <c r="BG80" s="84">
        <f t="shared" si="16"/>
        <v>0</v>
      </c>
      <c r="BH80" s="84">
        <f t="shared" si="17"/>
        <v>0</v>
      </c>
      <c r="BI80" s="84">
        <f t="shared" si="18"/>
        <v>0</v>
      </c>
      <c r="BJ80" s="7" t="s">
        <v>17</v>
      </c>
      <c r="BK80" s="84">
        <f t="shared" si="19"/>
        <v>0</v>
      </c>
      <c r="BL80" s="7" t="s">
        <v>99</v>
      </c>
      <c r="BM80" s="83" t="s">
        <v>170</v>
      </c>
    </row>
    <row r="81" spans="1:65" s="2" customFormat="1" ht="37.950000000000003" customHeight="1" x14ac:dyDescent="0.2">
      <c r="A81" s="12"/>
      <c r="B81" s="13"/>
      <c r="C81" s="73" t="s">
        <v>171</v>
      </c>
      <c r="D81" s="73" t="s">
        <v>52</v>
      </c>
      <c r="E81" s="74" t="s">
        <v>172</v>
      </c>
      <c r="F81" s="75" t="s">
        <v>173</v>
      </c>
      <c r="G81" s="76" t="s">
        <v>98</v>
      </c>
      <c r="H81" s="77">
        <v>2</v>
      </c>
      <c r="I81" s="78"/>
      <c r="J81" s="78">
        <f t="shared" si="10"/>
        <v>0</v>
      </c>
      <c r="K81" s="75"/>
      <c r="L81" s="15"/>
      <c r="M81" s="79" t="s">
        <v>0</v>
      </c>
      <c r="N81" s="80" t="s">
        <v>11</v>
      </c>
      <c r="O81" s="81">
        <v>0</v>
      </c>
      <c r="P81" s="81">
        <f t="shared" si="11"/>
        <v>0</v>
      </c>
      <c r="Q81" s="81">
        <v>0</v>
      </c>
      <c r="R81" s="81">
        <f t="shared" si="12"/>
        <v>0</v>
      </c>
      <c r="S81" s="81">
        <v>0</v>
      </c>
      <c r="T81" s="82">
        <f t="shared" si="13"/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83" t="s">
        <v>99</v>
      </c>
      <c r="AT81" s="83" t="s">
        <v>52</v>
      </c>
      <c r="AU81" s="83" t="s">
        <v>18</v>
      </c>
      <c r="AY81" s="7" t="s">
        <v>49</v>
      </c>
      <c r="BE81" s="84">
        <f t="shared" si="14"/>
        <v>0</v>
      </c>
      <c r="BF81" s="84">
        <f t="shared" si="15"/>
        <v>0</v>
      </c>
      <c r="BG81" s="84">
        <f t="shared" si="16"/>
        <v>0</v>
      </c>
      <c r="BH81" s="84">
        <f t="shared" si="17"/>
        <v>0</v>
      </c>
      <c r="BI81" s="84">
        <f t="shared" si="18"/>
        <v>0</v>
      </c>
      <c r="BJ81" s="7" t="s">
        <v>17</v>
      </c>
      <c r="BK81" s="84">
        <f t="shared" si="19"/>
        <v>0</v>
      </c>
      <c r="BL81" s="7" t="s">
        <v>99</v>
      </c>
      <c r="BM81" s="83" t="s">
        <v>174</v>
      </c>
    </row>
    <row r="82" spans="1:65" s="2" customFormat="1" ht="24.15" customHeight="1" x14ac:dyDescent="0.2">
      <c r="A82" s="12"/>
      <c r="B82" s="13"/>
      <c r="C82" s="73" t="s">
        <v>175</v>
      </c>
      <c r="D82" s="73" t="s">
        <v>52</v>
      </c>
      <c r="E82" s="74" t="s">
        <v>176</v>
      </c>
      <c r="F82" s="75" t="s">
        <v>177</v>
      </c>
      <c r="G82" s="76" t="s">
        <v>65</v>
      </c>
      <c r="H82" s="77">
        <v>810</v>
      </c>
      <c r="I82" s="78"/>
      <c r="J82" s="78">
        <f t="shared" si="10"/>
        <v>0</v>
      </c>
      <c r="K82" s="75"/>
      <c r="L82" s="15"/>
      <c r="M82" s="79" t="s">
        <v>0</v>
      </c>
      <c r="N82" s="80" t="s">
        <v>11</v>
      </c>
      <c r="O82" s="81">
        <v>0</v>
      </c>
      <c r="P82" s="81">
        <f t="shared" si="11"/>
        <v>0</v>
      </c>
      <c r="Q82" s="81">
        <v>0</v>
      </c>
      <c r="R82" s="81">
        <f t="shared" si="12"/>
        <v>0</v>
      </c>
      <c r="S82" s="81">
        <v>0</v>
      </c>
      <c r="T82" s="82">
        <f t="shared" si="13"/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83" t="s">
        <v>99</v>
      </c>
      <c r="AT82" s="83" t="s">
        <v>52</v>
      </c>
      <c r="AU82" s="83" t="s">
        <v>18</v>
      </c>
      <c r="AY82" s="7" t="s">
        <v>49</v>
      </c>
      <c r="BE82" s="84">
        <f t="shared" si="14"/>
        <v>0</v>
      </c>
      <c r="BF82" s="84">
        <f t="shared" si="15"/>
        <v>0</v>
      </c>
      <c r="BG82" s="84">
        <f t="shared" si="16"/>
        <v>0</v>
      </c>
      <c r="BH82" s="84">
        <f t="shared" si="17"/>
        <v>0</v>
      </c>
      <c r="BI82" s="84">
        <f t="shared" si="18"/>
        <v>0</v>
      </c>
      <c r="BJ82" s="7" t="s">
        <v>17</v>
      </c>
      <c r="BK82" s="84">
        <f t="shared" si="19"/>
        <v>0</v>
      </c>
      <c r="BL82" s="7" t="s">
        <v>99</v>
      </c>
      <c r="BM82" s="83" t="s">
        <v>178</v>
      </c>
    </row>
    <row r="83" spans="1:65" s="2" customFormat="1" ht="24.15" customHeight="1" x14ac:dyDescent="0.2">
      <c r="A83" s="12"/>
      <c r="B83" s="13"/>
      <c r="C83" s="73" t="s">
        <v>179</v>
      </c>
      <c r="D83" s="73" t="s">
        <v>52</v>
      </c>
      <c r="E83" s="74" t="s">
        <v>180</v>
      </c>
      <c r="F83" s="75" t="s">
        <v>181</v>
      </c>
      <c r="G83" s="76" t="s">
        <v>65</v>
      </c>
      <c r="H83" s="77">
        <v>1178</v>
      </c>
      <c r="I83" s="78"/>
      <c r="J83" s="78">
        <f t="shared" si="10"/>
        <v>0</v>
      </c>
      <c r="K83" s="75"/>
      <c r="L83" s="15"/>
      <c r="M83" s="79" t="s">
        <v>0</v>
      </c>
      <c r="N83" s="80" t="s">
        <v>11</v>
      </c>
      <c r="O83" s="81">
        <v>0</v>
      </c>
      <c r="P83" s="81">
        <f t="shared" si="11"/>
        <v>0</v>
      </c>
      <c r="Q83" s="81">
        <v>0</v>
      </c>
      <c r="R83" s="81">
        <f t="shared" si="12"/>
        <v>0</v>
      </c>
      <c r="S83" s="81">
        <v>0</v>
      </c>
      <c r="T83" s="82">
        <f t="shared" si="13"/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83" t="s">
        <v>99</v>
      </c>
      <c r="AT83" s="83" t="s">
        <v>52</v>
      </c>
      <c r="AU83" s="83" t="s">
        <v>18</v>
      </c>
      <c r="AY83" s="7" t="s">
        <v>49</v>
      </c>
      <c r="BE83" s="84">
        <f t="shared" si="14"/>
        <v>0</v>
      </c>
      <c r="BF83" s="84">
        <f t="shared" si="15"/>
        <v>0</v>
      </c>
      <c r="BG83" s="84">
        <f t="shared" si="16"/>
        <v>0</v>
      </c>
      <c r="BH83" s="84">
        <f t="shared" si="17"/>
        <v>0</v>
      </c>
      <c r="BI83" s="84">
        <f t="shared" si="18"/>
        <v>0</v>
      </c>
      <c r="BJ83" s="7" t="s">
        <v>17</v>
      </c>
      <c r="BK83" s="84">
        <f t="shared" si="19"/>
        <v>0</v>
      </c>
      <c r="BL83" s="7" t="s">
        <v>99</v>
      </c>
      <c r="BM83" s="83" t="s">
        <v>182</v>
      </c>
    </row>
    <row r="84" spans="1:65" s="2" customFormat="1" ht="24.15" customHeight="1" x14ac:dyDescent="0.2">
      <c r="A84" s="12"/>
      <c r="B84" s="13"/>
      <c r="C84" s="73" t="s">
        <v>183</v>
      </c>
      <c r="D84" s="73" t="s">
        <v>52</v>
      </c>
      <c r="E84" s="74" t="s">
        <v>184</v>
      </c>
      <c r="F84" s="75" t="s">
        <v>185</v>
      </c>
      <c r="G84" s="76" t="s">
        <v>65</v>
      </c>
      <c r="H84" s="77">
        <v>1490</v>
      </c>
      <c r="I84" s="78"/>
      <c r="J84" s="78">
        <f t="shared" si="10"/>
        <v>0</v>
      </c>
      <c r="K84" s="75"/>
      <c r="L84" s="15"/>
      <c r="M84" s="79" t="s">
        <v>0</v>
      </c>
      <c r="N84" s="80" t="s">
        <v>11</v>
      </c>
      <c r="O84" s="81">
        <v>0</v>
      </c>
      <c r="P84" s="81">
        <f t="shared" si="11"/>
        <v>0</v>
      </c>
      <c r="Q84" s="81">
        <v>0</v>
      </c>
      <c r="R84" s="81">
        <f t="shared" si="12"/>
        <v>0</v>
      </c>
      <c r="S84" s="81">
        <v>0</v>
      </c>
      <c r="T84" s="82">
        <f t="shared" si="13"/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83" t="s">
        <v>99</v>
      </c>
      <c r="AT84" s="83" t="s">
        <v>52</v>
      </c>
      <c r="AU84" s="83" t="s">
        <v>18</v>
      </c>
      <c r="AY84" s="7" t="s">
        <v>49</v>
      </c>
      <c r="BE84" s="84">
        <f t="shared" si="14"/>
        <v>0</v>
      </c>
      <c r="BF84" s="84">
        <f t="shared" si="15"/>
        <v>0</v>
      </c>
      <c r="BG84" s="84">
        <f t="shared" si="16"/>
        <v>0</v>
      </c>
      <c r="BH84" s="84">
        <f t="shared" si="17"/>
        <v>0</v>
      </c>
      <c r="BI84" s="84">
        <f t="shared" si="18"/>
        <v>0</v>
      </c>
      <c r="BJ84" s="7" t="s">
        <v>17</v>
      </c>
      <c r="BK84" s="84">
        <f t="shared" si="19"/>
        <v>0</v>
      </c>
      <c r="BL84" s="7" t="s">
        <v>99</v>
      </c>
      <c r="BM84" s="83" t="s">
        <v>186</v>
      </c>
    </row>
    <row r="85" spans="1:65" s="2" customFormat="1" ht="24.15" customHeight="1" x14ac:dyDescent="0.2">
      <c r="A85" s="12"/>
      <c r="B85" s="13"/>
      <c r="C85" s="73" t="s">
        <v>187</v>
      </c>
      <c r="D85" s="73" t="s">
        <v>52</v>
      </c>
      <c r="E85" s="74" t="s">
        <v>188</v>
      </c>
      <c r="F85" s="75" t="s">
        <v>189</v>
      </c>
      <c r="G85" s="76" t="s">
        <v>98</v>
      </c>
      <c r="H85" s="77">
        <v>36</v>
      </c>
      <c r="I85" s="78"/>
      <c r="J85" s="78">
        <f t="shared" si="10"/>
        <v>0</v>
      </c>
      <c r="K85" s="75"/>
      <c r="L85" s="15"/>
      <c r="M85" s="79" t="s">
        <v>0</v>
      </c>
      <c r="N85" s="80" t="s">
        <v>11</v>
      </c>
      <c r="O85" s="81">
        <v>0</v>
      </c>
      <c r="P85" s="81">
        <f t="shared" si="11"/>
        <v>0</v>
      </c>
      <c r="Q85" s="81">
        <v>0</v>
      </c>
      <c r="R85" s="81">
        <f t="shared" si="12"/>
        <v>0</v>
      </c>
      <c r="S85" s="81">
        <v>0</v>
      </c>
      <c r="T85" s="82">
        <f t="shared" si="13"/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83" t="s">
        <v>99</v>
      </c>
      <c r="AT85" s="83" t="s">
        <v>52</v>
      </c>
      <c r="AU85" s="83" t="s">
        <v>18</v>
      </c>
      <c r="AY85" s="7" t="s">
        <v>49</v>
      </c>
      <c r="BE85" s="84">
        <f t="shared" si="14"/>
        <v>0</v>
      </c>
      <c r="BF85" s="84">
        <f t="shared" si="15"/>
        <v>0</v>
      </c>
      <c r="BG85" s="84">
        <f t="shared" si="16"/>
        <v>0</v>
      </c>
      <c r="BH85" s="84">
        <f t="shared" si="17"/>
        <v>0</v>
      </c>
      <c r="BI85" s="84">
        <f t="shared" si="18"/>
        <v>0</v>
      </c>
      <c r="BJ85" s="7" t="s">
        <v>17</v>
      </c>
      <c r="BK85" s="84">
        <f t="shared" si="19"/>
        <v>0</v>
      </c>
      <c r="BL85" s="7" t="s">
        <v>99</v>
      </c>
      <c r="BM85" s="83" t="s">
        <v>190</v>
      </c>
    </row>
    <row r="86" spans="1:65" s="2" customFormat="1" ht="24.15" customHeight="1" x14ac:dyDescent="0.2">
      <c r="A86" s="12"/>
      <c r="B86" s="13"/>
      <c r="C86" s="73" t="s">
        <v>191</v>
      </c>
      <c r="D86" s="73" t="s">
        <v>52</v>
      </c>
      <c r="E86" s="74" t="s">
        <v>192</v>
      </c>
      <c r="F86" s="75" t="s">
        <v>193</v>
      </c>
      <c r="G86" s="76" t="s">
        <v>65</v>
      </c>
      <c r="H86" s="77">
        <v>330</v>
      </c>
      <c r="I86" s="78"/>
      <c r="J86" s="78">
        <f t="shared" si="10"/>
        <v>0</v>
      </c>
      <c r="K86" s="75"/>
      <c r="L86" s="15"/>
      <c r="M86" s="79" t="s">
        <v>0</v>
      </c>
      <c r="N86" s="80" t="s">
        <v>11</v>
      </c>
      <c r="O86" s="81">
        <v>0</v>
      </c>
      <c r="P86" s="81">
        <f t="shared" si="11"/>
        <v>0</v>
      </c>
      <c r="Q86" s="81">
        <v>0</v>
      </c>
      <c r="R86" s="81">
        <f t="shared" si="12"/>
        <v>0</v>
      </c>
      <c r="S86" s="81">
        <v>0</v>
      </c>
      <c r="T86" s="82">
        <f t="shared" si="13"/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83" t="s">
        <v>99</v>
      </c>
      <c r="AT86" s="83" t="s">
        <v>52</v>
      </c>
      <c r="AU86" s="83" t="s">
        <v>18</v>
      </c>
      <c r="AY86" s="7" t="s">
        <v>49</v>
      </c>
      <c r="BE86" s="84">
        <f t="shared" si="14"/>
        <v>0</v>
      </c>
      <c r="BF86" s="84">
        <f t="shared" si="15"/>
        <v>0</v>
      </c>
      <c r="BG86" s="84">
        <f t="shared" si="16"/>
        <v>0</v>
      </c>
      <c r="BH86" s="84">
        <f t="shared" si="17"/>
        <v>0</v>
      </c>
      <c r="BI86" s="84">
        <f t="shared" si="18"/>
        <v>0</v>
      </c>
      <c r="BJ86" s="7" t="s">
        <v>17</v>
      </c>
      <c r="BK86" s="84">
        <f t="shared" si="19"/>
        <v>0</v>
      </c>
      <c r="BL86" s="7" t="s">
        <v>99</v>
      </c>
      <c r="BM86" s="83" t="s">
        <v>194</v>
      </c>
    </row>
    <row r="87" spans="1:65" s="2" customFormat="1" ht="24.15" customHeight="1" x14ac:dyDescent="0.2">
      <c r="A87" s="12"/>
      <c r="B87" s="13"/>
      <c r="C87" s="73" t="s">
        <v>195</v>
      </c>
      <c r="D87" s="73" t="s">
        <v>52</v>
      </c>
      <c r="E87" s="74" t="s">
        <v>196</v>
      </c>
      <c r="F87" s="75" t="s">
        <v>197</v>
      </c>
      <c r="G87" s="76" t="s">
        <v>98</v>
      </c>
      <c r="H87" s="77">
        <v>2</v>
      </c>
      <c r="I87" s="78"/>
      <c r="J87" s="78">
        <f t="shared" si="10"/>
        <v>0</v>
      </c>
      <c r="K87" s="75"/>
      <c r="L87" s="15"/>
      <c r="M87" s="79" t="s">
        <v>0</v>
      </c>
      <c r="N87" s="80" t="s">
        <v>11</v>
      </c>
      <c r="O87" s="81">
        <v>0</v>
      </c>
      <c r="P87" s="81">
        <f t="shared" si="11"/>
        <v>0</v>
      </c>
      <c r="Q87" s="81">
        <v>0</v>
      </c>
      <c r="R87" s="81">
        <f t="shared" si="12"/>
        <v>0</v>
      </c>
      <c r="S87" s="81">
        <v>0</v>
      </c>
      <c r="T87" s="82">
        <f t="shared" si="13"/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83" t="s">
        <v>99</v>
      </c>
      <c r="AT87" s="83" t="s">
        <v>52</v>
      </c>
      <c r="AU87" s="83" t="s">
        <v>18</v>
      </c>
      <c r="AY87" s="7" t="s">
        <v>49</v>
      </c>
      <c r="BE87" s="84">
        <f t="shared" si="14"/>
        <v>0</v>
      </c>
      <c r="BF87" s="84">
        <f t="shared" si="15"/>
        <v>0</v>
      </c>
      <c r="BG87" s="84">
        <f t="shared" si="16"/>
        <v>0</v>
      </c>
      <c r="BH87" s="84">
        <f t="shared" si="17"/>
        <v>0</v>
      </c>
      <c r="BI87" s="84">
        <f t="shared" si="18"/>
        <v>0</v>
      </c>
      <c r="BJ87" s="7" t="s">
        <v>17</v>
      </c>
      <c r="BK87" s="84">
        <f t="shared" si="19"/>
        <v>0</v>
      </c>
      <c r="BL87" s="7" t="s">
        <v>99</v>
      </c>
      <c r="BM87" s="83" t="s">
        <v>198</v>
      </c>
    </row>
    <row r="88" spans="1:65" s="2" customFormat="1" ht="14.4" customHeight="1" x14ac:dyDescent="0.2">
      <c r="A88" s="12"/>
      <c r="B88" s="13"/>
      <c r="C88" s="73" t="s">
        <v>199</v>
      </c>
      <c r="D88" s="73" t="s">
        <v>52</v>
      </c>
      <c r="E88" s="74" t="s">
        <v>200</v>
      </c>
      <c r="F88" s="75" t="s">
        <v>201</v>
      </c>
      <c r="G88" s="76" t="s">
        <v>65</v>
      </c>
      <c r="H88" s="77">
        <v>50</v>
      </c>
      <c r="I88" s="78"/>
      <c r="J88" s="78">
        <f t="shared" si="10"/>
        <v>0</v>
      </c>
      <c r="K88" s="75"/>
      <c r="L88" s="15"/>
      <c r="M88" s="79" t="s">
        <v>0</v>
      </c>
      <c r="N88" s="80" t="s">
        <v>11</v>
      </c>
      <c r="O88" s="81">
        <v>0</v>
      </c>
      <c r="P88" s="81">
        <f t="shared" si="11"/>
        <v>0</v>
      </c>
      <c r="Q88" s="81">
        <v>0</v>
      </c>
      <c r="R88" s="81">
        <f t="shared" si="12"/>
        <v>0</v>
      </c>
      <c r="S88" s="81">
        <v>0</v>
      </c>
      <c r="T88" s="82">
        <f t="shared" si="13"/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83" t="s">
        <v>99</v>
      </c>
      <c r="AT88" s="83" t="s">
        <v>52</v>
      </c>
      <c r="AU88" s="83" t="s">
        <v>18</v>
      </c>
      <c r="AY88" s="7" t="s">
        <v>49</v>
      </c>
      <c r="BE88" s="84">
        <f t="shared" si="14"/>
        <v>0</v>
      </c>
      <c r="BF88" s="84">
        <f t="shared" si="15"/>
        <v>0</v>
      </c>
      <c r="BG88" s="84">
        <f t="shared" si="16"/>
        <v>0</v>
      </c>
      <c r="BH88" s="84">
        <f t="shared" si="17"/>
        <v>0</v>
      </c>
      <c r="BI88" s="84">
        <f t="shared" si="18"/>
        <v>0</v>
      </c>
      <c r="BJ88" s="7" t="s">
        <v>17</v>
      </c>
      <c r="BK88" s="84">
        <f t="shared" si="19"/>
        <v>0</v>
      </c>
      <c r="BL88" s="7" t="s">
        <v>99</v>
      </c>
      <c r="BM88" s="83" t="s">
        <v>202</v>
      </c>
    </row>
    <row r="89" spans="1:65" s="2" customFormat="1" ht="24.15" customHeight="1" x14ac:dyDescent="0.2">
      <c r="A89" s="12"/>
      <c r="B89" s="13"/>
      <c r="C89" s="73" t="s">
        <v>203</v>
      </c>
      <c r="D89" s="73" t="s">
        <v>52</v>
      </c>
      <c r="E89" s="74" t="s">
        <v>204</v>
      </c>
      <c r="F89" s="75" t="s">
        <v>205</v>
      </c>
      <c r="G89" s="76" t="s">
        <v>98</v>
      </c>
      <c r="H89" s="77">
        <v>4</v>
      </c>
      <c r="I89" s="78"/>
      <c r="J89" s="78">
        <f t="shared" si="10"/>
        <v>0</v>
      </c>
      <c r="K89" s="75"/>
      <c r="L89" s="15"/>
      <c r="M89" s="79" t="s">
        <v>0</v>
      </c>
      <c r="N89" s="80" t="s">
        <v>11</v>
      </c>
      <c r="O89" s="81">
        <v>0</v>
      </c>
      <c r="P89" s="81">
        <f t="shared" si="11"/>
        <v>0</v>
      </c>
      <c r="Q89" s="81">
        <v>0</v>
      </c>
      <c r="R89" s="81">
        <f t="shared" si="12"/>
        <v>0</v>
      </c>
      <c r="S89" s="81">
        <v>0</v>
      </c>
      <c r="T89" s="82">
        <f t="shared" si="13"/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83" t="s">
        <v>99</v>
      </c>
      <c r="AT89" s="83" t="s">
        <v>52</v>
      </c>
      <c r="AU89" s="83" t="s">
        <v>18</v>
      </c>
      <c r="AY89" s="7" t="s">
        <v>49</v>
      </c>
      <c r="BE89" s="84">
        <f t="shared" si="14"/>
        <v>0</v>
      </c>
      <c r="BF89" s="84">
        <f t="shared" si="15"/>
        <v>0</v>
      </c>
      <c r="BG89" s="84">
        <f t="shared" si="16"/>
        <v>0</v>
      </c>
      <c r="BH89" s="84">
        <f t="shared" si="17"/>
        <v>0</v>
      </c>
      <c r="BI89" s="84">
        <f t="shared" si="18"/>
        <v>0</v>
      </c>
      <c r="BJ89" s="7" t="s">
        <v>17</v>
      </c>
      <c r="BK89" s="84">
        <f t="shared" si="19"/>
        <v>0</v>
      </c>
      <c r="BL89" s="7" t="s">
        <v>99</v>
      </c>
      <c r="BM89" s="83" t="s">
        <v>206</v>
      </c>
    </row>
    <row r="90" spans="1:65" s="2" customFormat="1" ht="24.15" customHeight="1" x14ac:dyDescent="0.2">
      <c r="A90" s="12"/>
      <c r="B90" s="13"/>
      <c r="C90" s="73" t="s">
        <v>207</v>
      </c>
      <c r="D90" s="73" t="s">
        <v>52</v>
      </c>
      <c r="E90" s="74" t="s">
        <v>208</v>
      </c>
      <c r="F90" s="75" t="s">
        <v>209</v>
      </c>
      <c r="G90" s="76" t="s">
        <v>65</v>
      </c>
      <c r="H90" s="77">
        <v>3048</v>
      </c>
      <c r="I90" s="78"/>
      <c r="J90" s="78">
        <f t="shared" si="10"/>
        <v>0</v>
      </c>
      <c r="K90" s="75"/>
      <c r="L90" s="15"/>
      <c r="M90" s="79" t="s">
        <v>0</v>
      </c>
      <c r="N90" s="80" t="s">
        <v>11</v>
      </c>
      <c r="O90" s="81">
        <v>0</v>
      </c>
      <c r="P90" s="81">
        <f t="shared" si="11"/>
        <v>0</v>
      </c>
      <c r="Q90" s="81">
        <v>0</v>
      </c>
      <c r="R90" s="81">
        <f t="shared" si="12"/>
        <v>0</v>
      </c>
      <c r="S90" s="81">
        <v>0</v>
      </c>
      <c r="T90" s="82">
        <f t="shared" si="13"/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83" t="s">
        <v>99</v>
      </c>
      <c r="AT90" s="83" t="s">
        <v>52</v>
      </c>
      <c r="AU90" s="83" t="s">
        <v>18</v>
      </c>
      <c r="AY90" s="7" t="s">
        <v>49</v>
      </c>
      <c r="BE90" s="84">
        <f t="shared" si="14"/>
        <v>0</v>
      </c>
      <c r="BF90" s="84">
        <f t="shared" si="15"/>
        <v>0</v>
      </c>
      <c r="BG90" s="84">
        <f t="shared" si="16"/>
        <v>0</v>
      </c>
      <c r="BH90" s="84">
        <f t="shared" si="17"/>
        <v>0</v>
      </c>
      <c r="BI90" s="84">
        <f t="shared" si="18"/>
        <v>0</v>
      </c>
      <c r="BJ90" s="7" t="s">
        <v>17</v>
      </c>
      <c r="BK90" s="84">
        <f t="shared" si="19"/>
        <v>0</v>
      </c>
      <c r="BL90" s="7" t="s">
        <v>99</v>
      </c>
      <c r="BM90" s="83" t="s">
        <v>210</v>
      </c>
    </row>
    <row r="91" spans="1:65" s="2" customFormat="1" ht="14.4" customHeight="1" x14ac:dyDescent="0.2">
      <c r="A91" s="12"/>
      <c r="B91" s="13"/>
      <c r="C91" s="73" t="s">
        <v>211</v>
      </c>
      <c r="D91" s="73" t="s">
        <v>52</v>
      </c>
      <c r="E91" s="74" t="s">
        <v>212</v>
      </c>
      <c r="F91" s="75" t="s">
        <v>213</v>
      </c>
      <c r="G91" s="76" t="s">
        <v>65</v>
      </c>
      <c r="H91" s="77">
        <v>514</v>
      </c>
      <c r="I91" s="78"/>
      <c r="J91" s="78">
        <f t="shared" si="10"/>
        <v>0</v>
      </c>
      <c r="K91" s="75"/>
      <c r="L91" s="15"/>
      <c r="M91" s="79" t="s">
        <v>0</v>
      </c>
      <c r="N91" s="80" t="s">
        <v>11</v>
      </c>
      <c r="O91" s="81">
        <v>0</v>
      </c>
      <c r="P91" s="81">
        <f t="shared" si="11"/>
        <v>0</v>
      </c>
      <c r="Q91" s="81">
        <v>0</v>
      </c>
      <c r="R91" s="81">
        <f t="shared" si="12"/>
        <v>0</v>
      </c>
      <c r="S91" s="81">
        <v>0</v>
      </c>
      <c r="T91" s="82">
        <f t="shared" si="13"/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83" t="s">
        <v>99</v>
      </c>
      <c r="AT91" s="83" t="s">
        <v>52</v>
      </c>
      <c r="AU91" s="83" t="s">
        <v>18</v>
      </c>
      <c r="AY91" s="7" t="s">
        <v>49</v>
      </c>
      <c r="BE91" s="84">
        <f t="shared" si="14"/>
        <v>0</v>
      </c>
      <c r="BF91" s="84">
        <f t="shared" si="15"/>
        <v>0</v>
      </c>
      <c r="BG91" s="84">
        <f t="shared" si="16"/>
        <v>0</v>
      </c>
      <c r="BH91" s="84">
        <f t="shared" si="17"/>
        <v>0</v>
      </c>
      <c r="BI91" s="84">
        <f t="shared" si="18"/>
        <v>0</v>
      </c>
      <c r="BJ91" s="7" t="s">
        <v>17</v>
      </c>
      <c r="BK91" s="84">
        <f t="shared" si="19"/>
        <v>0</v>
      </c>
      <c r="BL91" s="7" t="s">
        <v>99</v>
      </c>
      <c r="BM91" s="83" t="s">
        <v>214</v>
      </c>
    </row>
    <row r="92" spans="1:65" s="2" customFormat="1" ht="37.950000000000003" customHeight="1" x14ac:dyDescent="0.2">
      <c r="A92" s="12"/>
      <c r="B92" s="13"/>
      <c r="C92" s="73" t="s">
        <v>215</v>
      </c>
      <c r="D92" s="73" t="s">
        <v>52</v>
      </c>
      <c r="E92" s="74" t="s">
        <v>216</v>
      </c>
      <c r="F92" s="75" t="s">
        <v>217</v>
      </c>
      <c r="G92" s="76" t="s">
        <v>98</v>
      </c>
      <c r="H92" s="77">
        <v>2</v>
      </c>
      <c r="I92" s="78"/>
      <c r="J92" s="78">
        <f t="shared" si="10"/>
        <v>0</v>
      </c>
      <c r="K92" s="75"/>
      <c r="L92" s="15"/>
      <c r="M92" s="79" t="s">
        <v>0</v>
      </c>
      <c r="N92" s="80" t="s">
        <v>11</v>
      </c>
      <c r="O92" s="81">
        <v>0</v>
      </c>
      <c r="P92" s="81">
        <f t="shared" si="11"/>
        <v>0</v>
      </c>
      <c r="Q92" s="81">
        <v>0</v>
      </c>
      <c r="R92" s="81">
        <f t="shared" si="12"/>
        <v>0</v>
      </c>
      <c r="S92" s="81">
        <v>0</v>
      </c>
      <c r="T92" s="82">
        <f t="shared" si="13"/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83" t="s">
        <v>99</v>
      </c>
      <c r="AT92" s="83" t="s">
        <v>52</v>
      </c>
      <c r="AU92" s="83" t="s">
        <v>18</v>
      </c>
      <c r="AY92" s="7" t="s">
        <v>49</v>
      </c>
      <c r="BE92" s="84">
        <f t="shared" si="14"/>
        <v>0</v>
      </c>
      <c r="BF92" s="84">
        <f t="shared" si="15"/>
        <v>0</v>
      </c>
      <c r="BG92" s="84">
        <f t="shared" si="16"/>
        <v>0</v>
      </c>
      <c r="BH92" s="84">
        <f t="shared" si="17"/>
        <v>0</v>
      </c>
      <c r="BI92" s="84">
        <f t="shared" si="18"/>
        <v>0</v>
      </c>
      <c r="BJ92" s="7" t="s">
        <v>17</v>
      </c>
      <c r="BK92" s="84">
        <f t="shared" si="19"/>
        <v>0</v>
      </c>
      <c r="BL92" s="7" t="s">
        <v>99</v>
      </c>
      <c r="BM92" s="83" t="s">
        <v>218</v>
      </c>
    </row>
    <row r="93" spans="1:65" s="2" customFormat="1" ht="24.15" customHeight="1" x14ac:dyDescent="0.2">
      <c r="A93" s="12"/>
      <c r="B93" s="13"/>
      <c r="C93" s="73" t="s">
        <v>219</v>
      </c>
      <c r="D93" s="73" t="s">
        <v>52</v>
      </c>
      <c r="E93" s="74" t="s">
        <v>220</v>
      </c>
      <c r="F93" s="75" t="s">
        <v>221</v>
      </c>
      <c r="G93" s="76" t="s">
        <v>65</v>
      </c>
      <c r="H93" s="77">
        <v>40</v>
      </c>
      <c r="I93" s="78"/>
      <c r="J93" s="78">
        <f t="shared" ref="J93:J115" si="20">ROUND(I93*H93,2)</f>
        <v>0</v>
      </c>
      <c r="K93" s="75"/>
      <c r="L93" s="15"/>
      <c r="M93" s="79" t="s">
        <v>0</v>
      </c>
      <c r="N93" s="80" t="s">
        <v>11</v>
      </c>
      <c r="O93" s="81">
        <v>0</v>
      </c>
      <c r="P93" s="81">
        <f t="shared" ref="P93:P115" si="21">O93*H93</f>
        <v>0</v>
      </c>
      <c r="Q93" s="81">
        <v>0</v>
      </c>
      <c r="R93" s="81">
        <f t="shared" ref="R93:R115" si="22">Q93*H93</f>
        <v>0</v>
      </c>
      <c r="S93" s="81">
        <v>0</v>
      </c>
      <c r="T93" s="82">
        <f t="shared" ref="T93:T115" si="23">S93*H93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83" t="s">
        <v>99</v>
      </c>
      <c r="AT93" s="83" t="s">
        <v>52</v>
      </c>
      <c r="AU93" s="83" t="s">
        <v>18</v>
      </c>
      <c r="AY93" s="7" t="s">
        <v>49</v>
      </c>
      <c r="BE93" s="84">
        <f t="shared" ref="BE93:BE115" si="24">IF(N93="základní",J93,0)</f>
        <v>0</v>
      </c>
      <c r="BF93" s="84">
        <f t="shared" ref="BF93:BF115" si="25">IF(N93="snížená",J93,0)</f>
        <v>0</v>
      </c>
      <c r="BG93" s="84">
        <f t="shared" ref="BG93:BG115" si="26">IF(N93="zákl. přenesená",J93,0)</f>
        <v>0</v>
      </c>
      <c r="BH93" s="84">
        <f t="shared" ref="BH93:BH115" si="27">IF(N93="sníž. přenesená",J93,0)</f>
        <v>0</v>
      </c>
      <c r="BI93" s="84">
        <f t="shared" ref="BI93:BI115" si="28">IF(N93="nulová",J93,0)</f>
        <v>0</v>
      </c>
      <c r="BJ93" s="7" t="s">
        <v>17</v>
      </c>
      <c r="BK93" s="84">
        <f t="shared" ref="BK93:BK115" si="29">ROUND(I93*H93,2)</f>
        <v>0</v>
      </c>
      <c r="BL93" s="7" t="s">
        <v>99</v>
      </c>
      <c r="BM93" s="83" t="s">
        <v>222</v>
      </c>
    </row>
    <row r="94" spans="1:65" s="2" customFormat="1" ht="14.4" customHeight="1" x14ac:dyDescent="0.2">
      <c r="A94" s="12"/>
      <c r="B94" s="13"/>
      <c r="C94" s="73" t="s">
        <v>223</v>
      </c>
      <c r="D94" s="73" t="s">
        <v>52</v>
      </c>
      <c r="E94" s="74" t="s">
        <v>224</v>
      </c>
      <c r="F94" s="75" t="s">
        <v>225</v>
      </c>
      <c r="G94" s="76" t="s">
        <v>65</v>
      </c>
      <c r="H94" s="77">
        <v>25</v>
      </c>
      <c r="I94" s="78"/>
      <c r="J94" s="78">
        <f t="shared" si="20"/>
        <v>0</v>
      </c>
      <c r="K94" s="75"/>
      <c r="L94" s="15"/>
      <c r="M94" s="79" t="s">
        <v>0</v>
      </c>
      <c r="N94" s="80" t="s">
        <v>11</v>
      </c>
      <c r="O94" s="81">
        <v>0</v>
      </c>
      <c r="P94" s="81">
        <f t="shared" si="21"/>
        <v>0</v>
      </c>
      <c r="Q94" s="81">
        <v>0</v>
      </c>
      <c r="R94" s="81">
        <f t="shared" si="22"/>
        <v>0</v>
      </c>
      <c r="S94" s="81">
        <v>0</v>
      </c>
      <c r="T94" s="82">
        <f t="shared" si="23"/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83" t="s">
        <v>99</v>
      </c>
      <c r="AT94" s="83" t="s">
        <v>52</v>
      </c>
      <c r="AU94" s="83" t="s">
        <v>18</v>
      </c>
      <c r="AY94" s="7" t="s">
        <v>49</v>
      </c>
      <c r="BE94" s="84">
        <f t="shared" si="24"/>
        <v>0</v>
      </c>
      <c r="BF94" s="84">
        <f t="shared" si="25"/>
        <v>0</v>
      </c>
      <c r="BG94" s="84">
        <f t="shared" si="26"/>
        <v>0</v>
      </c>
      <c r="BH94" s="84">
        <f t="shared" si="27"/>
        <v>0</v>
      </c>
      <c r="BI94" s="84">
        <f t="shared" si="28"/>
        <v>0</v>
      </c>
      <c r="BJ94" s="7" t="s">
        <v>17</v>
      </c>
      <c r="BK94" s="84">
        <f t="shared" si="29"/>
        <v>0</v>
      </c>
      <c r="BL94" s="7" t="s">
        <v>99</v>
      </c>
      <c r="BM94" s="83" t="s">
        <v>226</v>
      </c>
    </row>
    <row r="95" spans="1:65" s="2" customFormat="1" ht="14.4" customHeight="1" x14ac:dyDescent="0.2">
      <c r="A95" s="12"/>
      <c r="B95" s="13"/>
      <c r="C95" s="73" t="s">
        <v>227</v>
      </c>
      <c r="D95" s="73" t="s">
        <v>52</v>
      </c>
      <c r="E95" s="74" t="s">
        <v>228</v>
      </c>
      <c r="F95" s="75" t="s">
        <v>229</v>
      </c>
      <c r="G95" s="76" t="s">
        <v>98</v>
      </c>
      <c r="H95" s="77">
        <v>8</v>
      </c>
      <c r="I95" s="78"/>
      <c r="J95" s="78">
        <f t="shared" si="20"/>
        <v>0</v>
      </c>
      <c r="K95" s="75"/>
      <c r="L95" s="15"/>
      <c r="M95" s="79" t="s">
        <v>0</v>
      </c>
      <c r="N95" s="80" t="s">
        <v>11</v>
      </c>
      <c r="O95" s="81">
        <v>0</v>
      </c>
      <c r="P95" s="81">
        <f t="shared" si="21"/>
        <v>0</v>
      </c>
      <c r="Q95" s="81">
        <v>0</v>
      </c>
      <c r="R95" s="81">
        <f t="shared" si="22"/>
        <v>0</v>
      </c>
      <c r="S95" s="81">
        <v>0</v>
      </c>
      <c r="T95" s="82">
        <f t="shared" si="23"/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83" t="s">
        <v>99</v>
      </c>
      <c r="AT95" s="83" t="s">
        <v>52</v>
      </c>
      <c r="AU95" s="83" t="s">
        <v>18</v>
      </c>
      <c r="AY95" s="7" t="s">
        <v>49</v>
      </c>
      <c r="BE95" s="84">
        <f t="shared" si="24"/>
        <v>0</v>
      </c>
      <c r="BF95" s="84">
        <f t="shared" si="25"/>
        <v>0</v>
      </c>
      <c r="BG95" s="84">
        <f t="shared" si="26"/>
        <v>0</v>
      </c>
      <c r="BH95" s="84">
        <f t="shared" si="27"/>
        <v>0</v>
      </c>
      <c r="BI95" s="84">
        <f t="shared" si="28"/>
        <v>0</v>
      </c>
      <c r="BJ95" s="7" t="s">
        <v>17</v>
      </c>
      <c r="BK95" s="84">
        <f t="shared" si="29"/>
        <v>0</v>
      </c>
      <c r="BL95" s="7" t="s">
        <v>99</v>
      </c>
      <c r="BM95" s="83" t="s">
        <v>230</v>
      </c>
    </row>
    <row r="96" spans="1:65" s="2" customFormat="1" ht="14.4" customHeight="1" x14ac:dyDescent="0.2">
      <c r="A96" s="12"/>
      <c r="B96" s="13"/>
      <c r="C96" s="73" t="s">
        <v>231</v>
      </c>
      <c r="D96" s="73" t="s">
        <v>52</v>
      </c>
      <c r="E96" s="74" t="s">
        <v>232</v>
      </c>
      <c r="F96" s="75" t="s">
        <v>233</v>
      </c>
      <c r="G96" s="76" t="s">
        <v>98</v>
      </c>
      <c r="H96" s="77">
        <v>8</v>
      </c>
      <c r="I96" s="78"/>
      <c r="J96" s="78">
        <f t="shared" si="20"/>
        <v>0</v>
      </c>
      <c r="K96" s="75"/>
      <c r="L96" s="15"/>
      <c r="M96" s="79" t="s">
        <v>0</v>
      </c>
      <c r="N96" s="80" t="s">
        <v>11</v>
      </c>
      <c r="O96" s="81">
        <v>0</v>
      </c>
      <c r="P96" s="81">
        <f t="shared" si="21"/>
        <v>0</v>
      </c>
      <c r="Q96" s="81">
        <v>0</v>
      </c>
      <c r="R96" s="81">
        <f t="shared" si="22"/>
        <v>0</v>
      </c>
      <c r="S96" s="81">
        <v>0</v>
      </c>
      <c r="T96" s="82">
        <f t="shared" si="23"/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83" t="s">
        <v>99</v>
      </c>
      <c r="AT96" s="83" t="s">
        <v>52</v>
      </c>
      <c r="AU96" s="83" t="s">
        <v>18</v>
      </c>
      <c r="AY96" s="7" t="s">
        <v>49</v>
      </c>
      <c r="BE96" s="84">
        <f t="shared" si="24"/>
        <v>0</v>
      </c>
      <c r="BF96" s="84">
        <f t="shared" si="25"/>
        <v>0</v>
      </c>
      <c r="BG96" s="84">
        <f t="shared" si="26"/>
        <v>0</v>
      </c>
      <c r="BH96" s="84">
        <f t="shared" si="27"/>
        <v>0</v>
      </c>
      <c r="BI96" s="84">
        <f t="shared" si="28"/>
        <v>0</v>
      </c>
      <c r="BJ96" s="7" t="s">
        <v>17</v>
      </c>
      <c r="BK96" s="84">
        <f t="shared" si="29"/>
        <v>0</v>
      </c>
      <c r="BL96" s="7" t="s">
        <v>99</v>
      </c>
      <c r="BM96" s="83" t="s">
        <v>234</v>
      </c>
    </row>
    <row r="97" spans="1:65" s="2" customFormat="1" ht="14.4" customHeight="1" x14ac:dyDescent="0.2">
      <c r="A97" s="12"/>
      <c r="B97" s="13"/>
      <c r="C97" s="73" t="s">
        <v>235</v>
      </c>
      <c r="D97" s="73" t="s">
        <v>52</v>
      </c>
      <c r="E97" s="74" t="s">
        <v>236</v>
      </c>
      <c r="F97" s="75" t="s">
        <v>237</v>
      </c>
      <c r="G97" s="76" t="s">
        <v>98</v>
      </c>
      <c r="H97" s="77">
        <v>4</v>
      </c>
      <c r="I97" s="78"/>
      <c r="J97" s="78">
        <f t="shared" si="20"/>
        <v>0</v>
      </c>
      <c r="K97" s="75"/>
      <c r="L97" s="15"/>
      <c r="M97" s="79" t="s">
        <v>0</v>
      </c>
      <c r="N97" s="80" t="s">
        <v>11</v>
      </c>
      <c r="O97" s="81">
        <v>0</v>
      </c>
      <c r="P97" s="81">
        <f t="shared" si="21"/>
        <v>0</v>
      </c>
      <c r="Q97" s="81">
        <v>0</v>
      </c>
      <c r="R97" s="81">
        <f t="shared" si="22"/>
        <v>0</v>
      </c>
      <c r="S97" s="81">
        <v>0</v>
      </c>
      <c r="T97" s="82">
        <f t="shared" si="23"/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83" t="s">
        <v>99</v>
      </c>
      <c r="AT97" s="83" t="s">
        <v>52</v>
      </c>
      <c r="AU97" s="83" t="s">
        <v>18</v>
      </c>
      <c r="AY97" s="7" t="s">
        <v>49</v>
      </c>
      <c r="BE97" s="84">
        <f t="shared" si="24"/>
        <v>0</v>
      </c>
      <c r="BF97" s="84">
        <f t="shared" si="25"/>
        <v>0</v>
      </c>
      <c r="BG97" s="84">
        <f t="shared" si="26"/>
        <v>0</v>
      </c>
      <c r="BH97" s="84">
        <f t="shared" si="27"/>
        <v>0</v>
      </c>
      <c r="BI97" s="84">
        <f t="shared" si="28"/>
        <v>0</v>
      </c>
      <c r="BJ97" s="7" t="s">
        <v>17</v>
      </c>
      <c r="BK97" s="84">
        <f t="shared" si="29"/>
        <v>0</v>
      </c>
      <c r="BL97" s="7" t="s">
        <v>99</v>
      </c>
      <c r="BM97" s="83" t="s">
        <v>238</v>
      </c>
    </row>
    <row r="98" spans="1:65" s="2" customFormat="1" ht="24.15" customHeight="1" x14ac:dyDescent="0.2">
      <c r="A98" s="12"/>
      <c r="B98" s="13"/>
      <c r="C98" s="73" t="s">
        <v>239</v>
      </c>
      <c r="D98" s="73" t="s">
        <v>52</v>
      </c>
      <c r="E98" s="74" t="s">
        <v>240</v>
      </c>
      <c r="F98" s="75" t="s">
        <v>241</v>
      </c>
      <c r="G98" s="76" t="s">
        <v>98</v>
      </c>
      <c r="H98" s="77">
        <v>4</v>
      </c>
      <c r="I98" s="78"/>
      <c r="J98" s="78">
        <f t="shared" si="20"/>
        <v>0</v>
      </c>
      <c r="K98" s="75"/>
      <c r="L98" s="15"/>
      <c r="M98" s="79" t="s">
        <v>0</v>
      </c>
      <c r="N98" s="80" t="s">
        <v>11</v>
      </c>
      <c r="O98" s="81">
        <v>0</v>
      </c>
      <c r="P98" s="81">
        <f t="shared" si="21"/>
        <v>0</v>
      </c>
      <c r="Q98" s="81">
        <v>0</v>
      </c>
      <c r="R98" s="81">
        <f t="shared" si="22"/>
        <v>0</v>
      </c>
      <c r="S98" s="81">
        <v>0</v>
      </c>
      <c r="T98" s="82">
        <f t="shared" si="23"/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83" t="s">
        <v>99</v>
      </c>
      <c r="AT98" s="83" t="s">
        <v>52</v>
      </c>
      <c r="AU98" s="83" t="s">
        <v>18</v>
      </c>
      <c r="AY98" s="7" t="s">
        <v>49</v>
      </c>
      <c r="BE98" s="84">
        <f t="shared" si="24"/>
        <v>0</v>
      </c>
      <c r="BF98" s="84">
        <f t="shared" si="25"/>
        <v>0</v>
      </c>
      <c r="BG98" s="84">
        <f t="shared" si="26"/>
        <v>0</v>
      </c>
      <c r="BH98" s="84">
        <f t="shared" si="27"/>
        <v>0</v>
      </c>
      <c r="BI98" s="84">
        <f t="shared" si="28"/>
        <v>0</v>
      </c>
      <c r="BJ98" s="7" t="s">
        <v>17</v>
      </c>
      <c r="BK98" s="84">
        <f t="shared" si="29"/>
        <v>0</v>
      </c>
      <c r="BL98" s="7" t="s">
        <v>99</v>
      </c>
      <c r="BM98" s="83" t="s">
        <v>242</v>
      </c>
    </row>
    <row r="99" spans="1:65" s="2" customFormat="1" ht="37.950000000000003" customHeight="1" x14ac:dyDescent="0.2">
      <c r="A99" s="12"/>
      <c r="B99" s="13"/>
      <c r="C99" s="73" t="s">
        <v>243</v>
      </c>
      <c r="D99" s="73" t="s">
        <v>52</v>
      </c>
      <c r="E99" s="74" t="s">
        <v>244</v>
      </c>
      <c r="F99" s="75" t="s">
        <v>245</v>
      </c>
      <c r="G99" s="76" t="s">
        <v>246</v>
      </c>
      <c r="H99" s="77">
        <v>40</v>
      </c>
      <c r="I99" s="78"/>
      <c r="J99" s="78">
        <f t="shared" si="20"/>
        <v>0</v>
      </c>
      <c r="K99" s="75"/>
      <c r="L99" s="15"/>
      <c r="M99" s="79" t="s">
        <v>0</v>
      </c>
      <c r="N99" s="80" t="s">
        <v>11</v>
      </c>
      <c r="O99" s="81">
        <v>0</v>
      </c>
      <c r="P99" s="81">
        <f t="shared" si="21"/>
        <v>0</v>
      </c>
      <c r="Q99" s="81">
        <v>0</v>
      </c>
      <c r="R99" s="81">
        <f t="shared" si="22"/>
        <v>0</v>
      </c>
      <c r="S99" s="81">
        <v>0</v>
      </c>
      <c r="T99" s="82">
        <f t="shared" si="23"/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83" t="s">
        <v>99</v>
      </c>
      <c r="AT99" s="83" t="s">
        <v>52</v>
      </c>
      <c r="AU99" s="83" t="s">
        <v>18</v>
      </c>
      <c r="AY99" s="7" t="s">
        <v>49</v>
      </c>
      <c r="BE99" s="84">
        <f t="shared" si="24"/>
        <v>0</v>
      </c>
      <c r="BF99" s="84">
        <f t="shared" si="25"/>
        <v>0</v>
      </c>
      <c r="BG99" s="84">
        <f t="shared" si="26"/>
        <v>0</v>
      </c>
      <c r="BH99" s="84">
        <f t="shared" si="27"/>
        <v>0</v>
      </c>
      <c r="BI99" s="84">
        <f t="shared" si="28"/>
        <v>0</v>
      </c>
      <c r="BJ99" s="7" t="s">
        <v>17</v>
      </c>
      <c r="BK99" s="84">
        <f t="shared" si="29"/>
        <v>0</v>
      </c>
      <c r="BL99" s="7" t="s">
        <v>99</v>
      </c>
      <c r="BM99" s="83" t="s">
        <v>247</v>
      </c>
    </row>
    <row r="100" spans="1:65" s="2" customFormat="1" ht="24.15" customHeight="1" x14ac:dyDescent="0.2">
      <c r="A100" s="12"/>
      <c r="B100" s="13"/>
      <c r="C100" s="73" t="s">
        <v>248</v>
      </c>
      <c r="D100" s="73" t="s">
        <v>52</v>
      </c>
      <c r="E100" s="74" t="s">
        <v>249</v>
      </c>
      <c r="F100" s="75" t="s">
        <v>250</v>
      </c>
      <c r="G100" s="76" t="s">
        <v>98</v>
      </c>
      <c r="H100" s="77">
        <v>2</v>
      </c>
      <c r="I100" s="78"/>
      <c r="J100" s="78">
        <f t="shared" si="20"/>
        <v>0</v>
      </c>
      <c r="K100" s="75"/>
      <c r="L100" s="15"/>
      <c r="M100" s="79" t="s">
        <v>0</v>
      </c>
      <c r="N100" s="80" t="s">
        <v>11</v>
      </c>
      <c r="O100" s="81">
        <v>0</v>
      </c>
      <c r="P100" s="81">
        <f t="shared" si="21"/>
        <v>0</v>
      </c>
      <c r="Q100" s="81">
        <v>0</v>
      </c>
      <c r="R100" s="81">
        <f t="shared" si="22"/>
        <v>0</v>
      </c>
      <c r="S100" s="81">
        <v>0</v>
      </c>
      <c r="T100" s="82">
        <f t="shared" si="23"/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83" t="s">
        <v>99</v>
      </c>
      <c r="AT100" s="83" t="s">
        <v>52</v>
      </c>
      <c r="AU100" s="83" t="s">
        <v>18</v>
      </c>
      <c r="AY100" s="7" t="s">
        <v>49</v>
      </c>
      <c r="BE100" s="84">
        <f t="shared" si="24"/>
        <v>0</v>
      </c>
      <c r="BF100" s="84">
        <f t="shared" si="25"/>
        <v>0</v>
      </c>
      <c r="BG100" s="84">
        <f t="shared" si="26"/>
        <v>0</v>
      </c>
      <c r="BH100" s="84">
        <f t="shared" si="27"/>
        <v>0</v>
      </c>
      <c r="BI100" s="84">
        <f t="shared" si="28"/>
        <v>0</v>
      </c>
      <c r="BJ100" s="7" t="s">
        <v>17</v>
      </c>
      <c r="BK100" s="84">
        <f t="shared" si="29"/>
        <v>0</v>
      </c>
      <c r="BL100" s="7" t="s">
        <v>99</v>
      </c>
      <c r="BM100" s="83" t="s">
        <v>251</v>
      </c>
    </row>
    <row r="101" spans="1:65" s="2" customFormat="1" ht="14.4" customHeight="1" x14ac:dyDescent="0.2">
      <c r="A101" s="12"/>
      <c r="B101" s="13"/>
      <c r="C101" s="73" t="s">
        <v>252</v>
      </c>
      <c r="D101" s="73" t="s">
        <v>52</v>
      </c>
      <c r="E101" s="74" t="s">
        <v>253</v>
      </c>
      <c r="F101" s="75" t="s">
        <v>254</v>
      </c>
      <c r="G101" s="76" t="s">
        <v>98</v>
      </c>
      <c r="H101" s="77">
        <v>2</v>
      </c>
      <c r="I101" s="78"/>
      <c r="J101" s="78">
        <f t="shared" si="20"/>
        <v>0</v>
      </c>
      <c r="K101" s="75"/>
      <c r="L101" s="15"/>
      <c r="M101" s="79" t="s">
        <v>0</v>
      </c>
      <c r="N101" s="80" t="s">
        <v>11</v>
      </c>
      <c r="O101" s="81">
        <v>0</v>
      </c>
      <c r="P101" s="81">
        <f t="shared" si="21"/>
        <v>0</v>
      </c>
      <c r="Q101" s="81">
        <v>0</v>
      </c>
      <c r="R101" s="81">
        <f t="shared" si="22"/>
        <v>0</v>
      </c>
      <c r="S101" s="81">
        <v>0</v>
      </c>
      <c r="T101" s="82">
        <f t="shared" si="23"/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83" t="s">
        <v>99</v>
      </c>
      <c r="AT101" s="83" t="s">
        <v>52</v>
      </c>
      <c r="AU101" s="83" t="s">
        <v>18</v>
      </c>
      <c r="AY101" s="7" t="s">
        <v>49</v>
      </c>
      <c r="BE101" s="84">
        <f t="shared" si="24"/>
        <v>0</v>
      </c>
      <c r="BF101" s="84">
        <f t="shared" si="25"/>
        <v>0</v>
      </c>
      <c r="BG101" s="84">
        <f t="shared" si="26"/>
        <v>0</v>
      </c>
      <c r="BH101" s="84">
        <f t="shared" si="27"/>
        <v>0</v>
      </c>
      <c r="BI101" s="84">
        <f t="shared" si="28"/>
        <v>0</v>
      </c>
      <c r="BJ101" s="7" t="s">
        <v>17</v>
      </c>
      <c r="BK101" s="84">
        <f t="shared" si="29"/>
        <v>0</v>
      </c>
      <c r="BL101" s="7" t="s">
        <v>99</v>
      </c>
      <c r="BM101" s="83" t="s">
        <v>255</v>
      </c>
    </row>
    <row r="102" spans="1:65" s="2" customFormat="1" ht="24.15" customHeight="1" x14ac:dyDescent="0.2">
      <c r="A102" s="12"/>
      <c r="B102" s="13"/>
      <c r="C102" s="73" t="s">
        <v>256</v>
      </c>
      <c r="D102" s="73" t="s">
        <v>52</v>
      </c>
      <c r="E102" s="74" t="s">
        <v>257</v>
      </c>
      <c r="F102" s="75" t="s">
        <v>258</v>
      </c>
      <c r="G102" s="76" t="s">
        <v>98</v>
      </c>
      <c r="H102" s="77">
        <v>1</v>
      </c>
      <c r="I102" s="78"/>
      <c r="J102" s="78">
        <f t="shared" si="20"/>
        <v>0</v>
      </c>
      <c r="K102" s="75"/>
      <c r="L102" s="15"/>
      <c r="M102" s="79" t="s">
        <v>0</v>
      </c>
      <c r="N102" s="80" t="s">
        <v>11</v>
      </c>
      <c r="O102" s="81">
        <v>0</v>
      </c>
      <c r="P102" s="81">
        <f t="shared" si="21"/>
        <v>0</v>
      </c>
      <c r="Q102" s="81">
        <v>0</v>
      </c>
      <c r="R102" s="81">
        <f t="shared" si="22"/>
        <v>0</v>
      </c>
      <c r="S102" s="81">
        <v>0</v>
      </c>
      <c r="T102" s="82">
        <f t="shared" si="23"/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83" t="s">
        <v>99</v>
      </c>
      <c r="AT102" s="83" t="s">
        <v>52</v>
      </c>
      <c r="AU102" s="83" t="s">
        <v>18</v>
      </c>
      <c r="AY102" s="7" t="s">
        <v>49</v>
      </c>
      <c r="BE102" s="84">
        <f t="shared" si="24"/>
        <v>0</v>
      </c>
      <c r="BF102" s="84">
        <f t="shared" si="25"/>
        <v>0</v>
      </c>
      <c r="BG102" s="84">
        <f t="shared" si="26"/>
        <v>0</v>
      </c>
      <c r="BH102" s="84">
        <f t="shared" si="27"/>
        <v>0</v>
      </c>
      <c r="BI102" s="84">
        <f t="shared" si="28"/>
        <v>0</v>
      </c>
      <c r="BJ102" s="7" t="s">
        <v>17</v>
      </c>
      <c r="BK102" s="84">
        <f t="shared" si="29"/>
        <v>0</v>
      </c>
      <c r="BL102" s="7" t="s">
        <v>99</v>
      </c>
      <c r="BM102" s="83" t="s">
        <v>259</v>
      </c>
    </row>
    <row r="103" spans="1:65" s="2" customFormat="1" ht="14.4" customHeight="1" x14ac:dyDescent="0.2">
      <c r="A103" s="12"/>
      <c r="B103" s="13"/>
      <c r="C103" s="73" t="s">
        <v>260</v>
      </c>
      <c r="D103" s="73" t="s">
        <v>52</v>
      </c>
      <c r="E103" s="74" t="s">
        <v>261</v>
      </c>
      <c r="F103" s="75" t="s">
        <v>262</v>
      </c>
      <c r="G103" s="76" t="s">
        <v>98</v>
      </c>
      <c r="H103" s="77">
        <v>1</v>
      </c>
      <c r="I103" s="78"/>
      <c r="J103" s="78">
        <f t="shared" si="20"/>
        <v>0</v>
      </c>
      <c r="K103" s="75"/>
      <c r="L103" s="15"/>
      <c r="M103" s="79" t="s">
        <v>0</v>
      </c>
      <c r="N103" s="80" t="s">
        <v>11</v>
      </c>
      <c r="O103" s="81">
        <v>0</v>
      </c>
      <c r="P103" s="81">
        <f t="shared" si="21"/>
        <v>0</v>
      </c>
      <c r="Q103" s="81">
        <v>0</v>
      </c>
      <c r="R103" s="81">
        <f t="shared" si="22"/>
        <v>0</v>
      </c>
      <c r="S103" s="81">
        <v>0</v>
      </c>
      <c r="T103" s="82">
        <f t="shared" si="23"/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83" t="s">
        <v>99</v>
      </c>
      <c r="AT103" s="83" t="s">
        <v>52</v>
      </c>
      <c r="AU103" s="83" t="s">
        <v>18</v>
      </c>
      <c r="AY103" s="7" t="s">
        <v>49</v>
      </c>
      <c r="BE103" s="84">
        <f t="shared" si="24"/>
        <v>0</v>
      </c>
      <c r="BF103" s="84">
        <f t="shared" si="25"/>
        <v>0</v>
      </c>
      <c r="BG103" s="84">
        <f t="shared" si="26"/>
        <v>0</v>
      </c>
      <c r="BH103" s="84">
        <f t="shared" si="27"/>
        <v>0</v>
      </c>
      <c r="BI103" s="84">
        <f t="shared" si="28"/>
        <v>0</v>
      </c>
      <c r="BJ103" s="7" t="s">
        <v>17</v>
      </c>
      <c r="BK103" s="84">
        <f t="shared" si="29"/>
        <v>0</v>
      </c>
      <c r="BL103" s="7" t="s">
        <v>99</v>
      </c>
      <c r="BM103" s="83" t="s">
        <v>263</v>
      </c>
    </row>
    <row r="104" spans="1:65" s="2" customFormat="1" ht="24.15" customHeight="1" x14ac:dyDescent="0.2">
      <c r="A104" s="12"/>
      <c r="B104" s="13"/>
      <c r="C104" s="73" t="s">
        <v>264</v>
      </c>
      <c r="D104" s="73" t="s">
        <v>52</v>
      </c>
      <c r="E104" s="74" t="s">
        <v>265</v>
      </c>
      <c r="F104" s="75" t="s">
        <v>266</v>
      </c>
      <c r="G104" s="76" t="s">
        <v>246</v>
      </c>
      <c r="H104" s="77">
        <v>10</v>
      </c>
      <c r="I104" s="78"/>
      <c r="J104" s="78">
        <f t="shared" si="20"/>
        <v>0</v>
      </c>
      <c r="K104" s="75"/>
      <c r="L104" s="15"/>
      <c r="M104" s="79" t="s">
        <v>0</v>
      </c>
      <c r="N104" s="80" t="s">
        <v>11</v>
      </c>
      <c r="O104" s="81">
        <v>0</v>
      </c>
      <c r="P104" s="81">
        <f t="shared" si="21"/>
        <v>0</v>
      </c>
      <c r="Q104" s="81">
        <v>0</v>
      </c>
      <c r="R104" s="81">
        <f t="shared" si="22"/>
        <v>0</v>
      </c>
      <c r="S104" s="81">
        <v>0</v>
      </c>
      <c r="T104" s="82">
        <f t="shared" si="23"/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83" t="s">
        <v>99</v>
      </c>
      <c r="AT104" s="83" t="s">
        <v>52</v>
      </c>
      <c r="AU104" s="83" t="s">
        <v>18</v>
      </c>
      <c r="AY104" s="7" t="s">
        <v>49</v>
      </c>
      <c r="BE104" s="84">
        <f t="shared" si="24"/>
        <v>0</v>
      </c>
      <c r="BF104" s="84">
        <f t="shared" si="25"/>
        <v>0</v>
      </c>
      <c r="BG104" s="84">
        <f t="shared" si="26"/>
        <v>0</v>
      </c>
      <c r="BH104" s="84">
        <f t="shared" si="27"/>
        <v>0</v>
      </c>
      <c r="BI104" s="84">
        <f t="shared" si="28"/>
        <v>0</v>
      </c>
      <c r="BJ104" s="7" t="s">
        <v>17</v>
      </c>
      <c r="BK104" s="84">
        <f t="shared" si="29"/>
        <v>0</v>
      </c>
      <c r="BL104" s="7" t="s">
        <v>99</v>
      </c>
      <c r="BM104" s="83" t="s">
        <v>267</v>
      </c>
    </row>
    <row r="105" spans="1:65" s="2" customFormat="1" ht="24.15" customHeight="1" x14ac:dyDescent="0.2">
      <c r="A105" s="12"/>
      <c r="B105" s="13"/>
      <c r="C105" s="73" t="s">
        <v>268</v>
      </c>
      <c r="D105" s="73" t="s">
        <v>52</v>
      </c>
      <c r="E105" s="74" t="s">
        <v>269</v>
      </c>
      <c r="F105" s="75" t="s">
        <v>270</v>
      </c>
      <c r="G105" s="76" t="s">
        <v>246</v>
      </c>
      <c r="H105" s="77">
        <v>48</v>
      </c>
      <c r="I105" s="78"/>
      <c r="J105" s="78">
        <f t="shared" si="20"/>
        <v>0</v>
      </c>
      <c r="K105" s="75"/>
      <c r="L105" s="15"/>
      <c r="M105" s="79" t="s">
        <v>0</v>
      </c>
      <c r="N105" s="80" t="s">
        <v>11</v>
      </c>
      <c r="O105" s="81">
        <v>0</v>
      </c>
      <c r="P105" s="81">
        <f t="shared" si="21"/>
        <v>0</v>
      </c>
      <c r="Q105" s="81">
        <v>0</v>
      </c>
      <c r="R105" s="81">
        <f t="shared" si="22"/>
        <v>0</v>
      </c>
      <c r="S105" s="81">
        <v>0</v>
      </c>
      <c r="T105" s="82">
        <f t="shared" si="23"/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83" t="s">
        <v>99</v>
      </c>
      <c r="AT105" s="83" t="s">
        <v>52</v>
      </c>
      <c r="AU105" s="83" t="s">
        <v>18</v>
      </c>
      <c r="AY105" s="7" t="s">
        <v>49</v>
      </c>
      <c r="BE105" s="84">
        <f t="shared" si="24"/>
        <v>0</v>
      </c>
      <c r="BF105" s="84">
        <f t="shared" si="25"/>
        <v>0</v>
      </c>
      <c r="BG105" s="84">
        <f t="shared" si="26"/>
        <v>0</v>
      </c>
      <c r="BH105" s="84">
        <f t="shared" si="27"/>
        <v>0</v>
      </c>
      <c r="BI105" s="84">
        <f t="shared" si="28"/>
        <v>0</v>
      </c>
      <c r="BJ105" s="7" t="s">
        <v>17</v>
      </c>
      <c r="BK105" s="84">
        <f t="shared" si="29"/>
        <v>0</v>
      </c>
      <c r="BL105" s="7" t="s">
        <v>99</v>
      </c>
      <c r="BM105" s="83" t="s">
        <v>271</v>
      </c>
    </row>
    <row r="106" spans="1:65" s="2" customFormat="1" ht="24.15" customHeight="1" x14ac:dyDescent="0.2">
      <c r="A106" s="12"/>
      <c r="B106" s="13"/>
      <c r="C106" s="73" t="s">
        <v>272</v>
      </c>
      <c r="D106" s="73" t="s">
        <v>52</v>
      </c>
      <c r="E106" s="74" t="s">
        <v>273</v>
      </c>
      <c r="F106" s="75" t="s">
        <v>274</v>
      </c>
      <c r="G106" s="76" t="s">
        <v>98</v>
      </c>
      <c r="H106" s="77">
        <v>1</v>
      </c>
      <c r="I106" s="78"/>
      <c r="J106" s="78">
        <f t="shared" si="20"/>
        <v>0</v>
      </c>
      <c r="K106" s="75"/>
      <c r="L106" s="15"/>
      <c r="M106" s="79" t="s">
        <v>0</v>
      </c>
      <c r="N106" s="80" t="s">
        <v>11</v>
      </c>
      <c r="O106" s="81">
        <v>0</v>
      </c>
      <c r="P106" s="81">
        <f t="shared" si="21"/>
        <v>0</v>
      </c>
      <c r="Q106" s="81">
        <v>0</v>
      </c>
      <c r="R106" s="81">
        <f t="shared" si="22"/>
        <v>0</v>
      </c>
      <c r="S106" s="81">
        <v>0</v>
      </c>
      <c r="T106" s="82">
        <f t="shared" si="23"/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83" t="s">
        <v>99</v>
      </c>
      <c r="AT106" s="83" t="s">
        <v>52</v>
      </c>
      <c r="AU106" s="83" t="s">
        <v>18</v>
      </c>
      <c r="AY106" s="7" t="s">
        <v>49</v>
      </c>
      <c r="BE106" s="84">
        <f t="shared" si="24"/>
        <v>0</v>
      </c>
      <c r="BF106" s="84">
        <f t="shared" si="25"/>
        <v>0</v>
      </c>
      <c r="BG106" s="84">
        <f t="shared" si="26"/>
        <v>0</v>
      </c>
      <c r="BH106" s="84">
        <f t="shared" si="27"/>
        <v>0</v>
      </c>
      <c r="BI106" s="84">
        <f t="shared" si="28"/>
        <v>0</v>
      </c>
      <c r="BJ106" s="7" t="s">
        <v>17</v>
      </c>
      <c r="BK106" s="84">
        <f t="shared" si="29"/>
        <v>0</v>
      </c>
      <c r="BL106" s="7" t="s">
        <v>99</v>
      </c>
      <c r="BM106" s="83" t="s">
        <v>275</v>
      </c>
    </row>
    <row r="107" spans="1:65" s="2" customFormat="1" ht="37.950000000000003" customHeight="1" x14ac:dyDescent="0.2">
      <c r="A107" s="12"/>
      <c r="B107" s="13"/>
      <c r="C107" s="73" t="s">
        <v>276</v>
      </c>
      <c r="D107" s="73" t="s">
        <v>52</v>
      </c>
      <c r="E107" s="74" t="s">
        <v>277</v>
      </c>
      <c r="F107" s="75" t="s">
        <v>278</v>
      </c>
      <c r="G107" s="76" t="s">
        <v>98</v>
      </c>
      <c r="H107" s="77">
        <v>1</v>
      </c>
      <c r="I107" s="78"/>
      <c r="J107" s="78">
        <f t="shared" si="20"/>
        <v>0</v>
      </c>
      <c r="K107" s="75"/>
      <c r="L107" s="15"/>
      <c r="M107" s="79" t="s">
        <v>0</v>
      </c>
      <c r="N107" s="80" t="s">
        <v>11</v>
      </c>
      <c r="O107" s="81">
        <v>0</v>
      </c>
      <c r="P107" s="81">
        <f t="shared" si="21"/>
        <v>0</v>
      </c>
      <c r="Q107" s="81">
        <v>0</v>
      </c>
      <c r="R107" s="81">
        <f t="shared" si="22"/>
        <v>0</v>
      </c>
      <c r="S107" s="81">
        <v>0</v>
      </c>
      <c r="T107" s="82">
        <f t="shared" si="23"/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83" t="s">
        <v>99</v>
      </c>
      <c r="AT107" s="83" t="s">
        <v>52</v>
      </c>
      <c r="AU107" s="83" t="s">
        <v>18</v>
      </c>
      <c r="AY107" s="7" t="s">
        <v>49</v>
      </c>
      <c r="BE107" s="84">
        <f t="shared" si="24"/>
        <v>0</v>
      </c>
      <c r="BF107" s="84">
        <f t="shared" si="25"/>
        <v>0</v>
      </c>
      <c r="BG107" s="84">
        <f t="shared" si="26"/>
        <v>0</v>
      </c>
      <c r="BH107" s="84">
        <f t="shared" si="27"/>
        <v>0</v>
      </c>
      <c r="BI107" s="84">
        <f t="shared" si="28"/>
        <v>0</v>
      </c>
      <c r="BJ107" s="7" t="s">
        <v>17</v>
      </c>
      <c r="BK107" s="84">
        <f t="shared" si="29"/>
        <v>0</v>
      </c>
      <c r="BL107" s="7" t="s">
        <v>99</v>
      </c>
      <c r="BM107" s="83" t="s">
        <v>279</v>
      </c>
    </row>
    <row r="108" spans="1:65" s="2" customFormat="1" ht="49.2" customHeight="1" x14ac:dyDescent="0.2">
      <c r="A108" s="12"/>
      <c r="B108" s="13"/>
      <c r="C108" s="73" t="s">
        <v>280</v>
      </c>
      <c r="D108" s="73" t="s">
        <v>52</v>
      </c>
      <c r="E108" s="74" t="s">
        <v>281</v>
      </c>
      <c r="F108" s="75" t="s">
        <v>282</v>
      </c>
      <c r="G108" s="76" t="s">
        <v>98</v>
      </c>
      <c r="H108" s="77">
        <v>4</v>
      </c>
      <c r="I108" s="78"/>
      <c r="J108" s="78">
        <f t="shared" si="20"/>
        <v>0</v>
      </c>
      <c r="K108" s="75"/>
      <c r="L108" s="15"/>
      <c r="M108" s="79" t="s">
        <v>0</v>
      </c>
      <c r="N108" s="80" t="s">
        <v>11</v>
      </c>
      <c r="O108" s="81">
        <v>0</v>
      </c>
      <c r="P108" s="81">
        <f t="shared" si="21"/>
        <v>0</v>
      </c>
      <c r="Q108" s="81">
        <v>0</v>
      </c>
      <c r="R108" s="81">
        <f t="shared" si="22"/>
        <v>0</v>
      </c>
      <c r="S108" s="81">
        <v>0</v>
      </c>
      <c r="T108" s="82">
        <f t="shared" si="23"/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83" t="s">
        <v>99</v>
      </c>
      <c r="AT108" s="83" t="s">
        <v>52</v>
      </c>
      <c r="AU108" s="83" t="s">
        <v>18</v>
      </c>
      <c r="AY108" s="7" t="s">
        <v>49</v>
      </c>
      <c r="BE108" s="84">
        <f t="shared" si="24"/>
        <v>0</v>
      </c>
      <c r="BF108" s="84">
        <f t="shared" si="25"/>
        <v>0</v>
      </c>
      <c r="BG108" s="84">
        <f t="shared" si="26"/>
        <v>0</v>
      </c>
      <c r="BH108" s="84">
        <f t="shared" si="27"/>
        <v>0</v>
      </c>
      <c r="BI108" s="84">
        <f t="shared" si="28"/>
        <v>0</v>
      </c>
      <c r="BJ108" s="7" t="s">
        <v>17</v>
      </c>
      <c r="BK108" s="84">
        <f t="shared" si="29"/>
        <v>0</v>
      </c>
      <c r="BL108" s="7" t="s">
        <v>99</v>
      </c>
      <c r="BM108" s="83" t="s">
        <v>283</v>
      </c>
    </row>
    <row r="109" spans="1:65" s="2" customFormat="1" ht="14.4" customHeight="1" x14ac:dyDescent="0.2">
      <c r="A109" s="12"/>
      <c r="B109" s="13"/>
      <c r="C109" s="73" t="s">
        <v>284</v>
      </c>
      <c r="D109" s="73" t="s">
        <v>52</v>
      </c>
      <c r="E109" s="74" t="s">
        <v>285</v>
      </c>
      <c r="F109" s="75" t="s">
        <v>286</v>
      </c>
      <c r="G109" s="76" t="s">
        <v>246</v>
      </c>
      <c r="H109" s="77">
        <v>16</v>
      </c>
      <c r="I109" s="78"/>
      <c r="J109" s="78">
        <f t="shared" si="20"/>
        <v>0</v>
      </c>
      <c r="K109" s="75"/>
      <c r="L109" s="15"/>
      <c r="M109" s="79" t="s">
        <v>0</v>
      </c>
      <c r="N109" s="80" t="s">
        <v>11</v>
      </c>
      <c r="O109" s="81">
        <v>0</v>
      </c>
      <c r="P109" s="81">
        <f t="shared" si="21"/>
        <v>0</v>
      </c>
      <c r="Q109" s="81">
        <v>0</v>
      </c>
      <c r="R109" s="81">
        <f t="shared" si="22"/>
        <v>0</v>
      </c>
      <c r="S109" s="81">
        <v>0</v>
      </c>
      <c r="T109" s="82">
        <f t="shared" si="23"/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83" t="s">
        <v>99</v>
      </c>
      <c r="AT109" s="83" t="s">
        <v>52</v>
      </c>
      <c r="AU109" s="83" t="s">
        <v>18</v>
      </c>
      <c r="AY109" s="7" t="s">
        <v>49</v>
      </c>
      <c r="BE109" s="84">
        <f t="shared" si="24"/>
        <v>0</v>
      </c>
      <c r="BF109" s="84">
        <f t="shared" si="25"/>
        <v>0</v>
      </c>
      <c r="BG109" s="84">
        <f t="shared" si="26"/>
        <v>0</v>
      </c>
      <c r="BH109" s="84">
        <f t="shared" si="27"/>
        <v>0</v>
      </c>
      <c r="BI109" s="84">
        <f t="shared" si="28"/>
        <v>0</v>
      </c>
      <c r="BJ109" s="7" t="s">
        <v>17</v>
      </c>
      <c r="BK109" s="84">
        <f t="shared" si="29"/>
        <v>0</v>
      </c>
      <c r="BL109" s="7" t="s">
        <v>99</v>
      </c>
      <c r="BM109" s="83" t="s">
        <v>287</v>
      </c>
    </row>
    <row r="110" spans="1:65" s="2" customFormat="1" ht="14.4" customHeight="1" x14ac:dyDescent="0.2">
      <c r="A110" s="12"/>
      <c r="B110" s="13"/>
      <c r="C110" s="73" t="s">
        <v>288</v>
      </c>
      <c r="D110" s="73" t="s">
        <v>52</v>
      </c>
      <c r="E110" s="74" t="s">
        <v>289</v>
      </c>
      <c r="F110" s="75" t="s">
        <v>290</v>
      </c>
      <c r="G110" s="76" t="s">
        <v>246</v>
      </c>
      <c r="H110" s="77">
        <v>8</v>
      </c>
      <c r="I110" s="78"/>
      <c r="J110" s="78">
        <f t="shared" si="20"/>
        <v>0</v>
      </c>
      <c r="K110" s="75"/>
      <c r="L110" s="15"/>
      <c r="M110" s="79" t="s">
        <v>0</v>
      </c>
      <c r="N110" s="80" t="s">
        <v>11</v>
      </c>
      <c r="O110" s="81">
        <v>0</v>
      </c>
      <c r="P110" s="81">
        <f t="shared" si="21"/>
        <v>0</v>
      </c>
      <c r="Q110" s="81">
        <v>0</v>
      </c>
      <c r="R110" s="81">
        <f t="shared" si="22"/>
        <v>0</v>
      </c>
      <c r="S110" s="81">
        <v>0</v>
      </c>
      <c r="T110" s="82">
        <f t="shared" si="23"/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83" t="s">
        <v>99</v>
      </c>
      <c r="AT110" s="83" t="s">
        <v>52</v>
      </c>
      <c r="AU110" s="83" t="s">
        <v>18</v>
      </c>
      <c r="AY110" s="7" t="s">
        <v>49</v>
      </c>
      <c r="BE110" s="84">
        <f t="shared" si="24"/>
        <v>0</v>
      </c>
      <c r="BF110" s="84">
        <f t="shared" si="25"/>
        <v>0</v>
      </c>
      <c r="BG110" s="84">
        <f t="shared" si="26"/>
        <v>0</v>
      </c>
      <c r="BH110" s="84">
        <f t="shared" si="27"/>
        <v>0</v>
      </c>
      <c r="BI110" s="84">
        <f t="shared" si="28"/>
        <v>0</v>
      </c>
      <c r="BJ110" s="7" t="s">
        <v>17</v>
      </c>
      <c r="BK110" s="84">
        <f t="shared" si="29"/>
        <v>0</v>
      </c>
      <c r="BL110" s="7" t="s">
        <v>99</v>
      </c>
      <c r="BM110" s="83" t="s">
        <v>291</v>
      </c>
    </row>
    <row r="111" spans="1:65" s="2" customFormat="1" ht="14.4" customHeight="1" x14ac:dyDescent="0.2">
      <c r="A111" s="12"/>
      <c r="B111" s="13"/>
      <c r="C111" s="73" t="s">
        <v>292</v>
      </c>
      <c r="D111" s="73" t="s">
        <v>52</v>
      </c>
      <c r="E111" s="74" t="s">
        <v>293</v>
      </c>
      <c r="F111" s="75" t="s">
        <v>294</v>
      </c>
      <c r="G111" s="76" t="s">
        <v>98</v>
      </c>
      <c r="H111" s="77">
        <v>3</v>
      </c>
      <c r="I111" s="78"/>
      <c r="J111" s="78">
        <f t="shared" si="20"/>
        <v>0</v>
      </c>
      <c r="K111" s="75"/>
      <c r="L111" s="15"/>
      <c r="M111" s="79" t="s">
        <v>0</v>
      </c>
      <c r="N111" s="80" t="s">
        <v>11</v>
      </c>
      <c r="O111" s="81">
        <v>0</v>
      </c>
      <c r="P111" s="81">
        <f t="shared" si="21"/>
        <v>0</v>
      </c>
      <c r="Q111" s="81">
        <v>0</v>
      </c>
      <c r="R111" s="81">
        <f t="shared" si="22"/>
        <v>0</v>
      </c>
      <c r="S111" s="81">
        <v>0</v>
      </c>
      <c r="T111" s="82">
        <f t="shared" si="23"/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83" t="s">
        <v>99</v>
      </c>
      <c r="AT111" s="83" t="s">
        <v>52</v>
      </c>
      <c r="AU111" s="83" t="s">
        <v>18</v>
      </c>
      <c r="AY111" s="7" t="s">
        <v>49</v>
      </c>
      <c r="BE111" s="84">
        <f t="shared" si="24"/>
        <v>0</v>
      </c>
      <c r="BF111" s="84">
        <f t="shared" si="25"/>
        <v>0</v>
      </c>
      <c r="BG111" s="84">
        <f t="shared" si="26"/>
        <v>0</v>
      </c>
      <c r="BH111" s="84">
        <f t="shared" si="27"/>
        <v>0</v>
      </c>
      <c r="BI111" s="84">
        <f t="shared" si="28"/>
        <v>0</v>
      </c>
      <c r="BJ111" s="7" t="s">
        <v>17</v>
      </c>
      <c r="BK111" s="84">
        <f t="shared" si="29"/>
        <v>0</v>
      </c>
      <c r="BL111" s="7" t="s">
        <v>99</v>
      </c>
      <c r="BM111" s="83" t="s">
        <v>295</v>
      </c>
    </row>
    <row r="112" spans="1:65" s="2" customFormat="1" ht="24.15" customHeight="1" x14ac:dyDescent="0.2">
      <c r="A112" s="12"/>
      <c r="B112" s="13"/>
      <c r="C112" s="73" t="s">
        <v>296</v>
      </c>
      <c r="D112" s="73" t="s">
        <v>52</v>
      </c>
      <c r="E112" s="74" t="s">
        <v>297</v>
      </c>
      <c r="F112" s="75" t="s">
        <v>298</v>
      </c>
      <c r="G112" s="76" t="s">
        <v>65</v>
      </c>
      <c r="H112" s="77">
        <v>370</v>
      </c>
      <c r="I112" s="78"/>
      <c r="J112" s="78">
        <f t="shared" si="20"/>
        <v>0</v>
      </c>
      <c r="K112" s="75"/>
      <c r="L112" s="15"/>
      <c r="M112" s="79" t="s">
        <v>0</v>
      </c>
      <c r="N112" s="80" t="s">
        <v>11</v>
      </c>
      <c r="O112" s="81">
        <v>0</v>
      </c>
      <c r="P112" s="81">
        <f t="shared" si="21"/>
        <v>0</v>
      </c>
      <c r="Q112" s="81">
        <v>0</v>
      </c>
      <c r="R112" s="81">
        <f t="shared" si="22"/>
        <v>0</v>
      </c>
      <c r="S112" s="81">
        <v>0</v>
      </c>
      <c r="T112" s="82">
        <f t="shared" si="23"/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83" t="s">
        <v>99</v>
      </c>
      <c r="AT112" s="83" t="s">
        <v>52</v>
      </c>
      <c r="AU112" s="83" t="s">
        <v>18</v>
      </c>
      <c r="AY112" s="7" t="s">
        <v>49</v>
      </c>
      <c r="BE112" s="84">
        <f t="shared" si="24"/>
        <v>0</v>
      </c>
      <c r="BF112" s="84">
        <f t="shared" si="25"/>
        <v>0</v>
      </c>
      <c r="BG112" s="84">
        <f t="shared" si="26"/>
        <v>0</v>
      </c>
      <c r="BH112" s="84">
        <f t="shared" si="27"/>
        <v>0</v>
      </c>
      <c r="BI112" s="84">
        <f t="shared" si="28"/>
        <v>0</v>
      </c>
      <c r="BJ112" s="7" t="s">
        <v>17</v>
      </c>
      <c r="BK112" s="84">
        <f t="shared" si="29"/>
        <v>0</v>
      </c>
      <c r="BL112" s="7" t="s">
        <v>99</v>
      </c>
      <c r="BM112" s="83" t="s">
        <v>299</v>
      </c>
    </row>
    <row r="113" spans="1:65" s="2" customFormat="1" ht="14.4" customHeight="1" x14ac:dyDescent="0.2">
      <c r="A113" s="12"/>
      <c r="B113" s="13"/>
      <c r="C113" s="73" t="s">
        <v>300</v>
      </c>
      <c r="D113" s="73" t="s">
        <v>52</v>
      </c>
      <c r="E113" s="74" t="s">
        <v>301</v>
      </c>
      <c r="F113" s="75" t="s">
        <v>302</v>
      </c>
      <c r="G113" s="76" t="s">
        <v>65</v>
      </c>
      <c r="H113" s="77">
        <v>1100</v>
      </c>
      <c r="I113" s="78"/>
      <c r="J113" s="78">
        <f t="shared" si="20"/>
        <v>0</v>
      </c>
      <c r="K113" s="75"/>
      <c r="L113" s="15"/>
      <c r="M113" s="79" t="s">
        <v>0</v>
      </c>
      <c r="N113" s="80" t="s">
        <v>11</v>
      </c>
      <c r="O113" s="81">
        <v>0</v>
      </c>
      <c r="P113" s="81">
        <f t="shared" si="21"/>
        <v>0</v>
      </c>
      <c r="Q113" s="81">
        <v>0</v>
      </c>
      <c r="R113" s="81">
        <f t="shared" si="22"/>
        <v>0</v>
      </c>
      <c r="S113" s="81">
        <v>0</v>
      </c>
      <c r="T113" s="82">
        <f t="shared" si="23"/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83" t="s">
        <v>99</v>
      </c>
      <c r="AT113" s="83" t="s">
        <v>52</v>
      </c>
      <c r="AU113" s="83" t="s">
        <v>18</v>
      </c>
      <c r="AY113" s="7" t="s">
        <v>49</v>
      </c>
      <c r="BE113" s="84">
        <f t="shared" si="24"/>
        <v>0</v>
      </c>
      <c r="BF113" s="84">
        <f t="shared" si="25"/>
        <v>0</v>
      </c>
      <c r="BG113" s="84">
        <f t="shared" si="26"/>
        <v>0</v>
      </c>
      <c r="BH113" s="84">
        <f t="shared" si="27"/>
        <v>0</v>
      </c>
      <c r="BI113" s="84">
        <f t="shared" si="28"/>
        <v>0</v>
      </c>
      <c r="BJ113" s="7" t="s">
        <v>17</v>
      </c>
      <c r="BK113" s="84">
        <f t="shared" si="29"/>
        <v>0</v>
      </c>
      <c r="BL113" s="7" t="s">
        <v>99</v>
      </c>
      <c r="BM113" s="83" t="s">
        <v>303</v>
      </c>
    </row>
    <row r="114" spans="1:65" s="2" customFormat="1" ht="24.15" customHeight="1" x14ac:dyDescent="0.2">
      <c r="A114" s="12"/>
      <c r="B114" s="13"/>
      <c r="C114" s="73" t="s">
        <v>304</v>
      </c>
      <c r="D114" s="73" t="s">
        <v>52</v>
      </c>
      <c r="E114" s="74" t="s">
        <v>305</v>
      </c>
      <c r="F114" s="75" t="s">
        <v>306</v>
      </c>
      <c r="G114" s="76" t="s">
        <v>65</v>
      </c>
      <c r="H114" s="77">
        <v>1700</v>
      </c>
      <c r="I114" s="78"/>
      <c r="J114" s="78">
        <f t="shared" si="20"/>
        <v>0</v>
      </c>
      <c r="K114" s="75"/>
      <c r="L114" s="15"/>
      <c r="M114" s="79" t="s">
        <v>0</v>
      </c>
      <c r="N114" s="80" t="s">
        <v>11</v>
      </c>
      <c r="O114" s="81">
        <v>0</v>
      </c>
      <c r="P114" s="81">
        <f t="shared" si="21"/>
        <v>0</v>
      </c>
      <c r="Q114" s="81">
        <v>0</v>
      </c>
      <c r="R114" s="81">
        <f t="shared" si="22"/>
        <v>0</v>
      </c>
      <c r="S114" s="81">
        <v>0</v>
      </c>
      <c r="T114" s="82">
        <f t="shared" si="23"/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83" t="s">
        <v>99</v>
      </c>
      <c r="AT114" s="83" t="s">
        <v>52</v>
      </c>
      <c r="AU114" s="83" t="s">
        <v>18</v>
      </c>
      <c r="AY114" s="7" t="s">
        <v>49</v>
      </c>
      <c r="BE114" s="84">
        <f t="shared" si="24"/>
        <v>0</v>
      </c>
      <c r="BF114" s="84">
        <f t="shared" si="25"/>
        <v>0</v>
      </c>
      <c r="BG114" s="84">
        <f t="shared" si="26"/>
        <v>0</v>
      </c>
      <c r="BH114" s="84">
        <f t="shared" si="27"/>
        <v>0</v>
      </c>
      <c r="BI114" s="84">
        <f t="shared" si="28"/>
        <v>0</v>
      </c>
      <c r="BJ114" s="7" t="s">
        <v>17</v>
      </c>
      <c r="BK114" s="84">
        <f t="shared" si="29"/>
        <v>0</v>
      </c>
      <c r="BL114" s="7" t="s">
        <v>99</v>
      </c>
      <c r="BM114" s="83" t="s">
        <v>307</v>
      </c>
    </row>
    <row r="115" spans="1:65" s="2" customFormat="1" ht="24.15" customHeight="1" x14ac:dyDescent="0.2">
      <c r="A115" s="12"/>
      <c r="B115" s="13"/>
      <c r="C115" s="73" t="s">
        <v>308</v>
      </c>
      <c r="D115" s="73" t="s">
        <v>52</v>
      </c>
      <c r="E115" s="74" t="s">
        <v>309</v>
      </c>
      <c r="F115" s="75" t="s">
        <v>310</v>
      </c>
      <c r="G115" s="76" t="s">
        <v>65</v>
      </c>
      <c r="H115" s="77">
        <v>1400</v>
      </c>
      <c r="I115" s="78"/>
      <c r="J115" s="78">
        <f t="shared" si="20"/>
        <v>0</v>
      </c>
      <c r="K115" s="75"/>
      <c r="L115" s="15"/>
      <c r="M115" s="79" t="s">
        <v>0</v>
      </c>
      <c r="N115" s="80" t="s">
        <v>11</v>
      </c>
      <c r="O115" s="81">
        <v>0</v>
      </c>
      <c r="P115" s="81">
        <f t="shared" si="21"/>
        <v>0</v>
      </c>
      <c r="Q115" s="81">
        <v>0</v>
      </c>
      <c r="R115" s="81">
        <f t="shared" si="22"/>
        <v>0</v>
      </c>
      <c r="S115" s="81">
        <v>0</v>
      </c>
      <c r="T115" s="82">
        <f t="shared" si="23"/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83" t="s">
        <v>99</v>
      </c>
      <c r="AT115" s="83" t="s">
        <v>52</v>
      </c>
      <c r="AU115" s="83" t="s">
        <v>18</v>
      </c>
      <c r="AY115" s="7" t="s">
        <v>49</v>
      </c>
      <c r="BE115" s="84">
        <f t="shared" si="24"/>
        <v>0</v>
      </c>
      <c r="BF115" s="84">
        <f t="shared" si="25"/>
        <v>0</v>
      </c>
      <c r="BG115" s="84">
        <f t="shared" si="26"/>
        <v>0</v>
      </c>
      <c r="BH115" s="84">
        <f t="shared" si="27"/>
        <v>0</v>
      </c>
      <c r="BI115" s="84">
        <f t="shared" si="28"/>
        <v>0</v>
      </c>
      <c r="BJ115" s="7" t="s">
        <v>17</v>
      </c>
      <c r="BK115" s="84">
        <f t="shared" si="29"/>
        <v>0</v>
      </c>
      <c r="BL115" s="7" t="s">
        <v>99</v>
      </c>
      <c r="BM115" s="83" t="s">
        <v>311</v>
      </c>
    </row>
    <row r="116" spans="1:65" s="6" customFormat="1" ht="22.95" customHeight="1" x14ac:dyDescent="0.25">
      <c r="B116" s="58"/>
      <c r="C116" s="59"/>
      <c r="D116" s="60" t="s">
        <v>15</v>
      </c>
      <c r="E116" s="71" t="s">
        <v>312</v>
      </c>
      <c r="F116" s="71" t="s">
        <v>313</v>
      </c>
      <c r="G116" s="59"/>
      <c r="H116" s="59"/>
      <c r="I116" s="59"/>
      <c r="J116" s="72">
        <f>BK116</f>
        <v>0</v>
      </c>
      <c r="K116" s="59"/>
      <c r="L116" s="63"/>
      <c r="M116" s="64"/>
      <c r="N116" s="65"/>
      <c r="O116" s="65"/>
      <c r="P116" s="66">
        <f>SUM(P117:P122)</f>
        <v>0</v>
      </c>
      <c r="Q116" s="65"/>
      <c r="R116" s="66">
        <f>SUM(R117:R122)</f>
        <v>0</v>
      </c>
      <c r="S116" s="65"/>
      <c r="T116" s="67">
        <f>SUM(T117:T122)</f>
        <v>0</v>
      </c>
      <c r="AR116" s="68" t="s">
        <v>18</v>
      </c>
      <c r="AT116" s="69" t="s">
        <v>15</v>
      </c>
      <c r="AU116" s="69" t="s">
        <v>17</v>
      </c>
      <c r="AY116" s="68" t="s">
        <v>49</v>
      </c>
      <c r="BK116" s="70">
        <f>SUM(BK117:BK122)</f>
        <v>0</v>
      </c>
    </row>
    <row r="117" spans="1:65" s="2" customFormat="1" ht="24.15" customHeight="1" x14ac:dyDescent="0.2">
      <c r="A117" s="12"/>
      <c r="B117" s="13"/>
      <c r="C117" s="73" t="s">
        <v>314</v>
      </c>
      <c r="D117" s="73" t="s">
        <v>52</v>
      </c>
      <c r="E117" s="74" t="s">
        <v>315</v>
      </c>
      <c r="F117" s="75" t="s">
        <v>316</v>
      </c>
      <c r="G117" s="76" t="s">
        <v>317</v>
      </c>
      <c r="H117" s="77">
        <v>1</v>
      </c>
      <c r="I117" s="78"/>
      <c r="J117" s="78">
        <f t="shared" ref="J117:J122" si="30">ROUND(I117*H117,2)</f>
        <v>0</v>
      </c>
      <c r="K117" s="75"/>
      <c r="L117" s="15"/>
      <c r="M117" s="79" t="s">
        <v>0</v>
      </c>
      <c r="N117" s="80" t="s">
        <v>11</v>
      </c>
      <c r="O117" s="81">
        <v>0</v>
      </c>
      <c r="P117" s="81">
        <f t="shared" ref="P117:P122" si="31">O117*H117</f>
        <v>0</v>
      </c>
      <c r="Q117" s="81">
        <v>0</v>
      </c>
      <c r="R117" s="81">
        <f t="shared" ref="R117:R122" si="32">Q117*H117</f>
        <v>0</v>
      </c>
      <c r="S117" s="81">
        <v>0</v>
      </c>
      <c r="T117" s="82">
        <f t="shared" ref="T117:T122" si="33">S117*H117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83" t="s">
        <v>99</v>
      </c>
      <c r="AT117" s="83" t="s">
        <v>52</v>
      </c>
      <c r="AU117" s="83" t="s">
        <v>18</v>
      </c>
      <c r="AY117" s="7" t="s">
        <v>49</v>
      </c>
      <c r="BE117" s="84">
        <f t="shared" ref="BE117:BE122" si="34">IF(N117="základní",J117,0)</f>
        <v>0</v>
      </c>
      <c r="BF117" s="84">
        <f t="shared" ref="BF117:BF122" si="35">IF(N117="snížená",J117,0)</f>
        <v>0</v>
      </c>
      <c r="BG117" s="84">
        <f t="shared" ref="BG117:BG122" si="36">IF(N117="zákl. přenesená",J117,0)</f>
        <v>0</v>
      </c>
      <c r="BH117" s="84">
        <f t="shared" ref="BH117:BH122" si="37">IF(N117="sníž. přenesená",J117,0)</f>
        <v>0</v>
      </c>
      <c r="BI117" s="84">
        <f t="shared" ref="BI117:BI122" si="38">IF(N117="nulová",J117,0)</f>
        <v>0</v>
      </c>
      <c r="BJ117" s="7" t="s">
        <v>17</v>
      </c>
      <c r="BK117" s="84">
        <f t="shared" ref="BK117:BK122" si="39">ROUND(I117*H117,2)</f>
        <v>0</v>
      </c>
      <c r="BL117" s="7" t="s">
        <v>99</v>
      </c>
      <c r="BM117" s="83" t="s">
        <v>318</v>
      </c>
    </row>
    <row r="118" spans="1:65" s="2" customFormat="1" ht="14.4" customHeight="1" x14ac:dyDescent="0.2">
      <c r="A118" s="12"/>
      <c r="B118" s="13"/>
      <c r="C118" s="73" t="s">
        <v>319</v>
      </c>
      <c r="D118" s="73" t="s">
        <v>52</v>
      </c>
      <c r="E118" s="74" t="s">
        <v>320</v>
      </c>
      <c r="F118" s="75" t="s">
        <v>321</v>
      </c>
      <c r="G118" s="76" t="s">
        <v>98</v>
      </c>
      <c r="H118" s="77">
        <v>1</v>
      </c>
      <c r="I118" s="78"/>
      <c r="J118" s="78">
        <f t="shared" si="30"/>
        <v>0</v>
      </c>
      <c r="K118" s="75"/>
      <c r="L118" s="15"/>
      <c r="M118" s="79" t="s">
        <v>0</v>
      </c>
      <c r="N118" s="80" t="s">
        <v>11</v>
      </c>
      <c r="O118" s="81">
        <v>0</v>
      </c>
      <c r="P118" s="81">
        <f t="shared" si="31"/>
        <v>0</v>
      </c>
      <c r="Q118" s="81">
        <v>0</v>
      </c>
      <c r="R118" s="81">
        <f t="shared" si="32"/>
        <v>0</v>
      </c>
      <c r="S118" s="81">
        <v>0</v>
      </c>
      <c r="T118" s="82">
        <f t="shared" si="33"/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83" t="s">
        <v>99</v>
      </c>
      <c r="AT118" s="83" t="s">
        <v>52</v>
      </c>
      <c r="AU118" s="83" t="s">
        <v>18</v>
      </c>
      <c r="AY118" s="7" t="s">
        <v>49</v>
      </c>
      <c r="BE118" s="84">
        <f t="shared" si="34"/>
        <v>0</v>
      </c>
      <c r="BF118" s="84">
        <f t="shared" si="35"/>
        <v>0</v>
      </c>
      <c r="BG118" s="84">
        <f t="shared" si="36"/>
        <v>0</v>
      </c>
      <c r="BH118" s="84">
        <f t="shared" si="37"/>
        <v>0</v>
      </c>
      <c r="BI118" s="84">
        <f t="shared" si="38"/>
        <v>0</v>
      </c>
      <c r="BJ118" s="7" t="s">
        <v>17</v>
      </c>
      <c r="BK118" s="84">
        <f t="shared" si="39"/>
        <v>0</v>
      </c>
      <c r="BL118" s="7" t="s">
        <v>99</v>
      </c>
      <c r="BM118" s="83" t="s">
        <v>322</v>
      </c>
    </row>
    <row r="119" spans="1:65" s="2" customFormat="1" ht="24.15" customHeight="1" x14ac:dyDescent="0.2">
      <c r="A119" s="12"/>
      <c r="B119" s="13"/>
      <c r="C119" s="73" t="s">
        <v>323</v>
      </c>
      <c r="D119" s="73" t="s">
        <v>52</v>
      </c>
      <c r="E119" s="74" t="s">
        <v>324</v>
      </c>
      <c r="F119" s="75" t="s">
        <v>325</v>
      </c>
      <c r="G119" s="76" t="s">
        <v>98</v>
      </c>
      <c r="H119" s="77">
        <v>2</v>
      </c>
      <c r="I119" s="78"/>
      <c r="J119" s="78">
        <f t="shared" si="30"/>
        <v>0</v>
      </c>
      <c r="K119" s="75"/>
      <c r="L119" s="15"/>
      <c r="M119" s="79" t="s">
        <v>0</v>
      </c>
      <c r="N119" s="80" t="s">
        <v>11</v>
      </c>
      <c r="O119" s="81">
        <v>0</v>
      </c>
      <c r="P119" s="81">
        <f t="shared" si="31"/>
        <v>0</v>
      </c>
      <c r="Q119" s="81">
        <v>0</v>
      </c>
      <c r="R119" s="81">
        <f t="shared" si="32"/>
        <v>0</v>
      </c>
      <c r="S119" s="81">
        <v>0</v>
      </c>
      <c r="T119" s="82">
        <f t="shared" si="33"/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83" t="s">
        <v>99</v>
      </c>
      <c r="AT119" s="83" t="s">
        <v>52</v>
      </c>
      <c r="AU119" s="83" t="s">
        <v>18</v>
      </c>
      <c r="AY119" s="7" t="s">
        <v>49</v>
      </c>
      <c r="BE119" s="84">
        <f t="shared" si="34"/>
        <v>0</v>
      </c>
      <c r="BF119" s="84">
        <f t="shared" si="35"/>
        <v>0</v>
      </c>
      <c r="BG119" s="84">
        <f t="shared" si="36"/>
        <v>0</v>
      </c>
      <c r="BH119" s="84">
        <f t="shared" si="37"/>
        <v>0</v>
      </c>
      <c r="BI119" s="84">
        <f t="shared" si="38"/>
        <v>0</v>
      </c>
      <c r="BJ119" s="7" t="s">
        <v>17</v>
      </c>
      <c r="BK119" s="84">
        <f t="shared" si="39"/>
        <v>0</v>
      </c>
      <c r="BL119" s="7" t="s">
        <v>99</v>
      </c>
      <c r="BM119" s="83" t="s">
        <v>326</v>
      </c>
    </row>
    <row r="120" spans="1:65" s="2" customFormat="1" ht="24.15" customHeight="1" x14ac:dyDescent="0.2">
      <c r="A120" s="12"/>
      <c r="B120" s="13"/>
      <c r="C120" s="73" t="s">
        <v>327</v>
      </c>
      <c r="D120" s="73" t="s">
        <v>52</v>
      </c>
      <c r="E120" s="74" t="s">
        <v>328</v>
      </c>
      <c r="F120" s="75" t="s">
        <v>329</v>
      </c>
      <c r="G120" s="76" t="s">
        <v>98</v>
      </c>
      <c r="H120" s="77">
        <v>2</v>
      </c>
      <c r="I120" s="78"/>
      <c r="J120" s="78">
        <f t="shared" si="30"/>
        <v>0</v>
      </c>
      <c r="K120" s="75"/>
      <c r="L120" s="15"/>
      <c r="M120" s="79" t="s">
        <v>0</v>
      </c>
      <c r="N120" s="80" t="s">
        <v>11</v>
      </c>
      <c r="O120" s="81">
        <v>0</v>
      </c>
      <c r="P120" s="81">
        <f t="shared" si="31"/>
        <v>0</v>
      </c>
      <c r="Q120" s="81">
        <v>0</v>
      </c>
      <c r="R120" s="81">
        <f t="shared" si="32"/>
        <v>0</v>
      </c>
      <c r="S120" s="81">
        <v>0</v>
      </c>
      <c r="T120" s="82">
        <f t="shared" si="33"/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83" t="s">
        <v>99</v>
      </c>
      <c r="AT120" s="83" t="s">
        <v>52</v>
      </c>
      <c r="AU120" s="83" t="s">
        <v>18</v>
      </c>
      <c r="AY120" s="7" t="s">
        <v>49</v>
      </c>
      <c r="BE120" s="84">
        <f t="shared" si="34"/>
        <v>0</v>
      </c>
      <c r="BF120" s="84">
        <f t="shared" si="35"/>
        <v>0</v>
      </c>
      <c r="BG120" s="84">
        <f t="shared" si="36"/>
        <v>0</v>
      </c>
      <c r="BH120" s="84">
        <f t="shared" si="37"/>
        <v>0</v>
      </c>
      <c r="BI120" s="84">
        <f t="shared" si="38"/>
        <v>0</v>
      </c>
      <c r="BJ120" s="7" t="s">
        <v>17</v>
      </c>
      <c r="BK120" s="84">
        <f t="shared" si="39"/>
        <v>0</v>
      </c>
      <c r="BL120" s="7" t="s">
        <v>99</v>
      </c>
      <c r="BM120" s="83" t="s">
        <v>330</v>
      </c>
    </row>
    <row r="121" spans="1:65" s="2" customFormat="1" ht="14.4" customHeight="1" x14ac:dyDescent="0.2">
      <c r="A121" s="12"/>
      <c r="B121" s="13"/>
      <c r="C121" s="73" t="s">
        <v>331</v>
      </c>
      <c r="D121" s="73" t="s">
        <v>52</v>
      </c>
      <c r="E121" s="74" t="s">
        <v>332</v>
      </c>
      <c r="F121" s="75" t="s">
        <v>333</v>
      </c>
      <c r="G121" s="76" t="s">
        <v>98</v>
      </c>
      <c r="H121" s="77">
        <v>1</v>
      </c>
      <c r="I121" s="78"/>
      <c r="J121" s="78">
        <f t="shared" si="30"/>
        <v>0</v>
      </c>
      <c r="K121" s="75"/>
      <c r="L121" s="15"/>
      <c r="M121" s="79" t="s">
        <v>0</v>
      </c>
      <c r="N121" s="80" t="s">
        <v>11</v>
      </c>
      <c r="O121" s="81">
        <v>0</v>
      </c>
      <c r="P121" s="81">
        <f t="shared" si="31"/>
        <v>0</v>
      </c>
      <c r="Q121" s="81">
        <v>0</v>
      </c>
      <c r="R121" s="81">
        <f t="shared" si="32"/>
        <v>0</v>
      </c>
      <c r="S121" s="81">
        <v>0</v>
      </c>
      <c r="T121" s="82">
        <f t="shared" si="33"/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83" t="s">
        <v>99</v>
      </c>
      <c r="AT121" s="83" t="s">
        <v>52</v>
      </c>
      <c r="AU121" s="83" t="s">
        <v>18</v>
      </c>
      <c r="AY121" s="7" t="s">
        <v>49</v>
      </c>
      <c r="BE121" s="84">
        <f t="shared" si="34"/>
        <v>0</v>
      </c>
      <c r="BF121" s="84">
        <f t="shared" si="35"/>
        <v>0</v>
      </c>
      <c r="BG121" s="84">
        <f t="shared" si="36"/>
        <v>0</v>
      </c>
      <c r="BH121" s="84">
        <f t="shared" si="37"/>
        <v>0</v>
      </c>
      <c r="BI121" s="84">
        <f t="shared" si="38"/>
        <v>0</v>
      </c>
      <c r="BJ121" s="7" t="s">
        <v>17</v>
      </c>
      <c r="BK121" s="84">
        <f t="shared" si="39"/>
        <v>0</v>
      </c>
      <c r="BL121" s="7" t="s">
        <v>99</v>
      </c>
      <c r="BM121" s="83" t="s">
        <v>334</v>
      </c>
    </row>
    <row r="122" spans="1:65" s="2" customFormat="1" ht="14.4" customHeight="1" x14ac:dyDescent="0.2">
      <c r="A122" s="12"/>
      <c r="B122" s="13"/>
      <c r="C122" s="73" t="s">
        <v>335</v>
      </c>
      <c r="D122" s="73" t="s">
        <v>52</v>
      </c>
      <c r="E122" s="74" t="s">
        <v>336</v>
      </c>
      <c r="F122" s="75" t="s">
        <v>337</v>
      </c>
      <c r="G122" s="76" t="s">
        <v>98</v>
      </c>
      <c r="H122" s="77">
        <v>1</v>
      </c>
      <c r="I122" s="78"/>
      <c r="J122" s="78">
        <f t="shared" si="30"/>
        <v>0</v>
      </c>
      <c r="K122" s="75"/>
      <c r="L122" s="15"/>
      <c r="M122" s="79" t="s">
        <v>0</v>
      </c>
      <c r="N122" s="80" t="s">
        <v>11</v>
      </c>
      <c r="O122" s="81">
        <v>0</v>
      </c>
      <c r="P122" s="81">
        <f t="shared" si="31"/>
        <v>0</v>
      </c>
      <c r="Q122" s="81">
        <v>0</v>
      </c>
      <c r="R122" s="81">
        <f t="shared" si="32"/>
        <v>0</v>
      </c>
      <c r="S122" s="81">
        <v>0</v>
      </c>
      <c r="T122" s="82">
        <f t="shared" si="33"/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83" t="s">
        <v>99</v>
      </c>
      <c r="AT122" s="83" t="s">
        <v>52</v>
      </c>
      <c r="AU122" s="83" t="s">
        <v>18</v>
      </c>
      <c r="AY122" s="7" t="s">
        <v>49</v>
      </c>
      <c r="BE122" s="84">
        <f t="shared" si="34"/>
        <v>0</v>
      </c>
      <c r="BF122" s="84">
        <f t="shared" si="35"/>
        <v>0</v>
      </c>
      <c r="BG122" s="84">
        <f t="shared" si="36"/>
        <v>0</v>
      </c>
      <c r="BH122" s="84">
        <f t="shared" si="37"/>
        <v>0</v>
      </c>
      <c r="BI122" s="84">
        <f t="shared" si="38"/>
        <v>0</v>
      </c>
      <c r="BJ122" s="7" t="s">
        <v>17</v>
      </c>
      <c r="BK122" s="84">
        <f t="shared" si="39"/>
        <v>0</v>
      </c>
      <c r="BL122" s="7" t="s">
        <v>99</v>
      </c>
      <c r="BM122" s="83" t="s">
        <v>338</v>
      </c>
    </row>
    <row r="123" spans="1:65" s="6" customFormat="1" ht="22.95" customHeight="1" x14ac:dyDescent="0.25">
      <c r="B123" s="58"/>
      <c r="C123" s="59"/>
      <c r="D123" s="60" t="s">
        <v>15</v>
      </c>
      <c r="E123" s="71" t="s">
        <v>339</v>
      </c>
      <c r="F123" s="71" t="s">
        <v>340</v>
      </c>
      <c r="G123" s="59"/>
      <c r="H123" s="59"/>
      <c r="I123" s="59"/>
      <c r="J123" s="72">
        <f>BK123</f>
        <v>0</v>
      </c>
      <c r="K123" s="59"/>
      <c r="L123" s="63"/>
      <c r="M123" s="64"/>
      <c r="N123" s="65"/>
      <c r="O123" s="65"/>
      <c r="P123" s="66">
        <f>P124</f>
        <v>0</v>
      </c>
      <c r="Q123" s="65"/>
      <c r="R123" s="66">
        <f>R124</f>
        <v>0</v>
      </c>
      <c r="S123" s="65"/>
      <c r="T123" s="67">
        <f>T124</f>
        <v>0</v>
      </c>
      <c r="AR123" s="68" t="s">
        <v>18</v>
      </c>
      <c r="AT123" s="69" t="s">
        <v>15</v>
      </c>
      <c r="AU123" s="69" t="s">
        <v>17</v>
      </c>
      <c r="AY123" s="68" t="s">
        <v>49</v>
      </c>
      <c r="BK123" s="70">
        <f>BK124</f>
        <v>0</v>
      </c>
    </row>
    <row r="124" spans="1:65" s="2" customFormat="1" ht="24.15" customHeight="1" x14ac:dyDescent="0.2">
      <c r="A124" s="12"/>
      <c r="B124" s="13"/>
      <c r="C124" s="73" t="s">
        <v>341</v>
      </c>
      <c r="D124" s="73" t="s">
        <v>52</v>
      </c>
      <c r="E124" s="74" t="s">
        <v>342</v>
      </c>
      <c r="F124" s="75" t="s">
        <v>343</v>
      </c>
      <c r="G124" s="76" t="s">
        <v>98</v>
      </c>
      <c r="H124" s="77">
        <v>1</v>
      </c>
      <c r="I124" s="78"/>
      <c r="J124" s="78">
        <f>ROUND(I124*H124,2)</f>
        <v>0</v>
      </c>
      <c r="K124" s="75"/>
      <c r="L124" s="15"/>
      <c r="M124" s="79" t="s">
        <v>0</v>
      </c>
      <c r="N124" s="80" t="s">
        <v>11</v>
      </c>
      <c r="O124" s="81">
        <v>0</v>
      </c>
      <c r="P124" s="81">
        <f>O124*H124</f>
        <v>0</v>
      </c>
      <c r="Q124" s="81">
        <v>0</v>
      </c>
      <c r="R124" s="81">
        <f>Q124*H124</f>
        <v>0</v>
      </c>
      <c r="S124" s="81">
        <v>0</v>
      </c>
      <c r="T124" s="82">
        <f>S124*H124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83" t="s">
        <v>99</v>
      </c>
      <c r="AT124" s="83" t="s">
        <v>52</v>
      </c>
      <c r="AU124" s="83" t="s">
        <v>18</v>
      </c>
      <c r="AY124" s="7" t="s">
        <v>49</v>
      </c>
      <c r="BE124" s="84">
        <f>IF(N124="základní",J124,0)</f>
        <v>0</v>
      </c>
      <c r="BF124" s="84">
        <f>IF(N124="snížená",J124,0)</f>
        <v>0</v>
      </c>
      <c r="BG124" s="84">
        <f>IF(N124="zákl. přenesená",J124,0)</f>
        <v>0</v>
      </c>
      <c r="BH124" s="84">
        <f>IF(N124="sníž. přenesená",J124,0)</f>
        <v>0</v>
      </c>
      <c r="BI124" s="84">
        <f>IF(N124="nulová",J124,0)</f>
        <v>0</v>
      </c>
      <c r="BJ124" s="7" t="s">
        <v>17</v>
      </c>
      <c r="BK124" s="84">
        <f>ROUND(I124*H124,2)</f>
        <v>0</v>
      </c>
      <c r="BL124" s="7" t="s">
        <v>99</v>
      </c>
      <c r="BM124" s="83" t="s">
        <v>344</v>
      </c>
    </row>
    <row r="125" spans="1:65" s="6" customFormat="1" ht="25.95" customHeight="1" x14ac:dyDescent="0.25">
      <c r="B125" s="58"/>
      <c r="C125" s="59"/>
      <c r="D125" s="60" t="s">
        <v>15</v>
      </c>
      <c r="E125" s="61" t="s">
        <v>345</v>
      </c>
      <c r="F125" s="61" t="s">
        <v>346</v>
      </c>
      <c r="G125" s="59"/>
      <c r="H125" s="59"/>
      <c r="I125" s="59"/>
      <c r="J125" s="62">
        <f>BK125</f>
        <v>0</v>
      </c>
      <c r="K125" s="59"/>
      <c r="L125" s="63"/>
      <c r="M125" s="64"/>
      <c r="N125" s="65"/>
      <c r="O125" s="65"/>
      <c r="P125" s="66">
        <f>P126</f>
        <v>0</v>
      </c>
      <c r="Q125" s="65"/>
      <c r="R125" s="66">
        <f>R126</f>
        <v>0</v>
      </c>
      <c r="S125" s="65"/>
      <c r="T125" s="67">
        <f>T126</f>
        <v>0</v>
      </c>
      <c r="AR125" s="68" t="s">
        <v>56</v>
      </c>
      <c r="AT125" s="69" t="s">
        <v>15</v>
      </c>
      <c r="AU125" s="69" t="s">
        <v>16</v>
      </c>
      <c r="AY125" s="68" t="s">
        <v>49</v>
      </c>
      <c r="BK125" s="70">
        <f>BK126</f>
        <v>0</v>
      </c>
    </row>
    <row r="126" spans="1:65" s="2" customFormat="1" ht="37.950000000000003" customHeight="1" x14ac:dyDescent="0.2">
      <c r="A126" s="12"/>
      <c r="B126" s="13"/>
      <c r="C126" s="73" t="s">
        <v>347</v>
      </c>
      <c r="D126" s="73" t="s">
        <v>52</v>
      </c>
      <c r="E126" s="74" t="s">
        <v>348</v>
      </c>
      <c r="F126" s="75" t="s">
        <v>349</v>
      </c>
      <c r="G126" s="76" t="s">
        <v>350</v>
      </c>
      <c r="H126" s="77">
        <v>112</v>
      </c>
      <c r="I126" s="78"/>
      <c r="J126" s="78">
        <f>ROUND(I126*H126,2)</f>
        <v>0</v>
      </c>
      <c r="K126" s="75"/>
      <c r="L126" s="15"/>
      <c r="M126" s="85" t="s">
        <v>0</v>
      </c>
      <c r="N126" s="86" t="s">
        <v>11</v>
      </c>
      <c r="O126" s="87">
        <v>0</v>
      </c>
      <c r="P126" s="87">
        <f>O126*H126</f>
        <v>0</v>
      </c>
      <c r="Q126" s="87">
        <v>0</v>
      </c>
      <c r="R126" s="87">
        <f>Q126*H126</f>
        <v>0</v>
      </c>
      <c r="S126" s="87">
        <v>0</v>
      </c>
      <c r="T126" s="88">
        <f>S126*H126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83" t="s">
        <v>351</v>
      </c>
      <c r="AT126" s="83" t="s">
        <v>52</v>
      </c>
      <c r="AU126" s="83" t="s">
        <v>17</v>
      </c>
      <c r="AY126" s="7" t="s">
        <v>49</v>
      </c>
      <c r="BE126" s="84">
        <f>IF(N126="základní",J126,0)</f>
        <v>0</v>
      </c>
      <c r="BF126" s="84">
        <f>IF(N126="snížená",J126,0)</f>
        <v>0</v>
      </c>
      <c r="BG126" s="84">
        <f>IF(N126="zákl. přenesená",J126,0)</f>
        <v>0</v>
      </c>
      <c r="BH126" s="84">
        <f>IF(N126="sníž. přenesená",J126,0)</f>
        <v>0</v>
      </c>
      <c r="BI126" s="84">
        <f>IF(N126="nulová",J126,0)</f>
        <v>0</v>
      </c>
      <c r="BJ126" s="7" t="s">
        <v>17</v>
      </c>
      <c r="BK126" s="84">
        <f>ROUND(I126*H126,2)</f>
        <v>0</v>
      </c>
      <c r="BL126" s="7" t="s">
        <v>351</v>
      </c>
      <c r="BM126" s="83" t="s">
        <v>352</v>
      </c>
    </row>
    <row r="127" spans="1:65" s="2" customFormat="1" ht="6.9" customHeight="1" x14ac:dyDescent="0.2">
      <c r="A127" s="12"/>
      <c r="B127" s="17"/>
      <c r="C127" s="18"/>
      <c r="D127" s="18"/>
      <c r="E127" s="18"/>
      <c r="F127" s="18"/>
      <c r="G127" s="18"/>
      <c r="H127" s="18"/>
      <c r="I127" s="18"/>
      <c r="J127" s="18"/>
      <c r="K127" s="18"/>
      <c r="L127" s="15"/>
      <c r="M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</row>
  </sheetData>
  <autoFilter ref="C46:K126"/>
  <mergeCells count="4">
    <mergeCell ref="E10:H10"/>
    <mergeCell ref="E37:H37"/>
    <mergeCell ref="E39:H39"/>
    <mergeCell ref="E8:H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2:BM53"/>
  <sheetViews>
    <sheetView showGridLines="0" topLeftCell="A40" workbookViewId="0">
      <selection activeCell="W44" sqref="W44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31" s="2" customFormat="1" ht="6.9" customHeight="1" x14ac:dyDescent="0.2">
      <c r="A2" s="12"/>
      <c r="B2" s="29"/>
      <c r="C2" s="30"/>
      <c r="D2" s="30"/>
      <c r="E2" s="30"/>
      <c r="F2" s="30"/>
      <c r="G2" s="30"/>
      <c r="H2" s="30"/>
      <c r="I2" s="30"/>
      <c r="J2" s="30"/>
      <c r="K2" s="30"/>
      <c r="L2" s="16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</row>
    <row r="3" spans="1:31" s="2" customFormat="1" ht="24.9" customHeight="1" x14ac:dyDescent="0.2">
      <c r="A3" s="12"/>
      <c r="B3" s="13"/>
      <c r="C3" s="8" t="s">
        <v>21</v>
      </c>
      <c r="D3" s="14"/>
      <c r="E3" s="14"/>
      <c r="F3" s="14"/>
      <c r="G3" s="14"/>
      <c r="H3" s="14"/>
      <c r="I3" s="14"/>
      <c r="J3" s="14"/>
      <c r="K3" s="14"/>
      <c r="L3" s="16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</row>
    <row r="4" spans="1:31" s="2" customFormat="1" ht="6.9" customHeight="1" x14ac:dyDescent="0.2">
      <c r="A4" s="12"/>
      <c r="B4" s="13"/>
      <c r="C4" s="14"/>
      <c r="D4" s="14"/>
      <c r="E4" s="14"/>
      <c r="F4" s="14"/>
      <c r="G4" s="14"/>
      <c r="H4" s="14"/>
      <c r="I4" s="14"/>
      <c r="J4" s="14"/>
      <c r="K4" s="14"/>
      <c r="L4" s="16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</row>
    <row r="5" spans="1:31" s="2" customFormat="1" ht="12" customHeight="1" x14ac:dyDescent="0.2">
      <c r="A5" s="12"/>
      <c r="B5" s="13"/>
      <c r="C5" s="10" t="s">
        <v>3</v>
      </c>
      <c r="D5" s="14"/>
      <c r="E5" s="14"/>
      <c r="F5" s="14"/>
      <c r="G5" s="14"/>
      <c r="H5" s="14"/>
      <c r="I5" s="14"/>
      <c r="J5" s="14"/>
      <c r="K5" s="14"/>
      <c r="L5" s="16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</row>
    <row r="6" spans="1:31" s="2" customFormat="1" ht="16.5" customHeight="1" x14ac:dyDescent="0.2">
      <c r="A6" s="12"/>
      <c r="B6" s="13"/>
      <c r="C6" s="14"/>
      <c r="D6" s="14"/>
      <c r="E6" s="92"/>
      <c r="F6" s="93"/>
      <c r="G6" s="93"/>
      <c r="H6" s="93"/>
      <c r="I6" s="14"/>
      <c r="J6" s="14"/>
      <c r="K6" s="14"/>
      <c r="L6" s="16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31" s="2" customFormat="1" ht="12" customHeight="1" x14ac:dyDescent="0.2">
      <c r="A7" s="12"/>
      <c r="B7" s="13"/>
      <c r="C7" s="10" t="s">
        <v>20</v>
      </c>
      <c r="D7" s="14"/>
      <c r="E7" s="14"/>
      <c r="F7" s="14"/>
      <c r="G7" s="14"/>
      <c r="H7" s="14"/>
      <c r="I7" s="14"/>
      <c r="J7" s="14"/>
      <c r="K7" s="14"/>
      <c r="L7" s="16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</row>
    <row r="8" spans="1:31" s="2" customFormat="1" ht="16.5" customHeight="1" x14ac:dyDescent="0.2">
      <c r="A8" s="12"/>
      <c r="B8" s="13"/>
      <c r="C8" s="14"/>
      <c r="D8" s="14"/>
      <c r="E8" s="90"/>
      <c r="F8" s="91"/>
      <c r="G8" s="91"/>
      <c r="H8" s="91"/>
      <c r="I8" s="14"/>
      <c r="J8" s="14"/>
      <c r="K8" s="14"/>
      <c r="L8" s="16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31" s="2" customFormat="1" ht="6.9" customHeight="1" x14ac:dyDescent="0.2">
      <c r="A9" s="12"/>
      <c r="B9" s="13"/>
      <c r="C9" s="14"/>
      <c r="D9" s="14"/>
      <c r="E9" s="14"/>
      <c r="F9" s="14"/>
      <c r="G9" s="14"/>
      <c r="H9" s="14"/>
      <c r="I9" s="14"/>
      <c r="J9" s="14"/>
      <c r="K9" s="14"/>
      <c r="L9" s="16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s="2" customFormat="1" ht="12" customHeight="1" x14ac:dyDescent="0.2">
      <c r="A10" s="12"/>
      <c r="B10" s="13"/>
      <c r="C10" s="10" t="s">
        <v>4</v>
      </c>
      <c r="D10" s="14"/>
      <c r="E10" s="14"/>
      <c r="F10" s="9"/>
      <c r="G10" s="14"/>
      <c r="H10" s="14"/>
      <c r="I10" s="10" t="s">
        <v>5</v>
      </c>
      <c r="J10" s="21"/>
      <c r="K10" s="14"/>
      <c r="L10" s="16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31" s="2" customFormat="1" ht="6.9" customHeight="1" x14ac:dyDescent="0.2">
      <c r="A11" s="12"/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6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31" s="2" customFormat="1" ht="15.15" customHeight="1" x14ac:dyDescent="0.2">
      <c r="A12" s="12"/>
      <c r="B12" s="13"/>
      <c r="C12" s="10" t="s">
        <v>6</v>
      </c>
      <c r="D12" s="14"/>
      <c r="E12" s="14"/>
      <c r="F12" s="9"/>
      <c r="G12" s="14"/>
      <c r="H12" s="14"/>
      <c r="I12" s="10" t="s">
        <v>8</v>
      </c>
      <c r="J12" s="11"/>
      <c r="K12" s="14"/>
      <c r="L12" s="16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31" s="2" customFormat="1" ht="15.15" customHeight="1" x14ac:dyDescent="0.2">
      <c r="A13" s="12"/>
      <c r="B13" s="13"/>
      <c r="C13" s="10" t="s">
        <v>7</v>
      </c>
      <c r="D13" s="14"/>
      <c r="E13" s="14"/>
      <c r="F13" s="9"/>
      <c r="G13" s="14"/>
      <c r="H13" s="14"/>
      <c r="I13" s="10" t="s">
        <v>9</v>
      </c>
      <c r="J13" s="11"/>
      <c r="K13" s="14"/>
      <c r="L13" s="16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31" s="2" customFormat="1" ht="10.35" customHeight="1" x14ac:dyDescent="0.2">
      <c r="A14" s="12"/>
      <c r="B14" s="13"/>
      <c r="C14" s="14"/>
      <c r="D14" s="14"/>
      <c r="E14" s="14"/>
      <c r="F14" s="14"/>
      <c r="G14" s="14"/>
      <c r="H14" s="14"/>
      <c r="I14" s="14"/>
      <c r="J14" s="14"/>
      <c r="K14" s="14"/>
      <c r="L14" s="16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31" s="2" customFormat="1" ht="29.25" customHeight="1" x14ac:dyDescent="0.2">
      <c r="A15" s="12"/>
      <c r="B15" s="13"/>
      <c r="C15" s="31" t="s">
        <v>22</v>
      </c>
      <c r="D15" s="32"/>
      <c r="E15" s="32"/>
      <c r="F15" s="32"/>
      <c r="G15" s="32"/>
      <c r="H15" s="32"/>
      <c r="I15" s="32"/>
      <c r="J15" s="33" t="s">
        <v>23</v>
      </c>
      <c r="K15" s="32"/>
      <c r="L15" s="16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31" s="2" customFormat="1" ht="10.35" customHeight="1" x14ac:dyDescent="0.2">
      <c r="A16" s="12"/>
      <c r="B16" s="13"/>
      <c r="C16" s="14"/>
      <c r="D16" s="14"/>
      <c r="E16" s="14"/>
      <c r="F16" s="14"/>
      <c r="G16" s="14"/>
      <c r="H16" s="14"/>
      <c r="I16" s="14"/>
      <c r="J16" s="14"/>
      <c r="K16" s="14"/>
      <c r="L16" s="16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47" s="2" customFormat="1" ht="22.95" customHeight="1" x14ac:dyDescent="0.2">
      <c r="A17" s="12"/>
      <c r="B17" s="13"/>
      <c r="C17" s="34" t="s">
        <v>24</v>
      </c>
      <c r="D17" s="14"/>
      <c r="E17" s="14"/>
      <c r="F17" s="14"/>
      <c r="G17" s="14"/>
      <c r="H17" s="14"/>
      <c r="I17" s="14"/>
      <c r="J17" s="28">
        <f>J40</f>
        <v>0</v>
      </c>
      <c r="K17" s="14"/>
      <c r="L17" s="16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U17" s="7" t="s">
        <v>25</v>
      </c>
    </row>
    <row r="18" spans="1:47" s="3" customFormat="1" ht="24.9" customHeight="1" x14ac:dyDescent="0.2">
      <c r="B18" s="35"/>
      <c r="C18" s="36"/>
      <c r="D18" s="37" t="s">
        <v>353</v>
      </c>
      <c r="E18" s="38"/>
      <c r="F18" s="38"/>
      <c r="G18" s="38"/>
      <c r="H18" s="38"/>
      <c r="I18" s="38"/>
      <c r="J18" s="39">
        <f>J47</f>
        <v>0</v>
      </c>
      <c r="K18" s="36"/>
      <c r="L18" s="40"/>
    </row>
    <row r="19" spans="1:47" s="4" customFormat="1" ht="19.95" customHeight="1" x14ac:dyDescent="0.2">
      <c r="B19" s="41"/>
      <c r="C19" s="42"/>
      <c r="D19" s="43" t="s">
        <v>354</v>
      </c>
      <c r="E19" s="44"/>
      <c r="F19" s="44"/>
      <c r="G19" s="44"/>
      <c r="H19" s="44"/>
      <c r="I19" s="44"/>
      <c r="J19" s="45">
        <f>J48</f>
        <v>0</v>
      </c>
      <c r="K19" s="42"/>
      <c r="L19" s="46"/>
    </row>
    <row r="20" spans="1:47" s="4" customFormat="1" ht="19.95" customHeight="1" x14ac:dyDescent="0.2">
      <c r="B20" s="41"/>
      <c r="C20" s="42"/>
      <c r="D20" s="43" t="s">
        <v>355</v>
      </c>
      <c r="E20" s="44"/>
      <c r="F20" s="44"/>
      <c r="G20" s="44"/>
      <c r="H20" s="44"/>
      <c r="I20" s="44"/>
      <c r="J20" s="45">
        <f>J51</f>
        <v>0</v>
      </c>
      <c r="K20" s="42"/>
      <c r="L20" s="46"/>
    </row>
    <row r="21" spans="1:47" s="2" customFormat="1" ht="21.75" customHeight="1" x14ac:dyDescent="0.2">
      <c r="A21" s="12"/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6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47" s="2" customFormat="1" ht="6.9" customHeight="1" x14ac:dyDescent="0.2">
      <c r="A22" s="12"/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6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6" spans="1:47" s="2" customFormat="1" ht="6.9" customHeight="1" x14ac:dyDescent="0.2">
      <c r="A26" s="12"/>
      <c r="B26" s="19"/>
      <c r="C26" s="20"/>
      <c r="D26" s="20"/>
      <c r="E26" s="20"/>
      <c r="F26" s="20"/>
      <c r="G26" s="20"/>
      <c r="H26" s="20"/>
      <c r="I26" s="20"/>
      <c r="J26" s="20"/>
      <c r="K26" s="20"/>
      <c r="L26" s="16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47" s="2" customFormat="1" ht="24.9" customHeight="1" x14ac:dyDescent="0.2">
      <c r="A27" s="12"/>
      <c r="B27" s="13"/>
      <c r="C27" s="8" t="s">
        <v>34</v>
      </c>
      <c r="D27" s="14"/>
      <c r="E27" s="14"/>
      <c r="F27" s="14"/>
      <c r="G27" s="14"/>
      <c r="H27" s="14"/>
      <c r="I27" s="14"/>
      <c r="J27" s="14"/>
      <c r="K27" s="14"/>
      <c r="L27" s="16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</row>
    <row r="28" spans="1:47" s="2" customFormat="1" ht="6.9" customHeight="1" x14ac:dyDescent="0.2">
      <c r="A28" s="12"/>
      <c r="B28" s="13"/>
      <c r="C28" s="14"/>
      <c r="D28" s="14"/>
      <c r="E28" s="14"/>
      <c r="F28" s="14"/>
      <c r="G28" s="14"/>
      <c r="H28" s="14"/>
      <c r="I28" s="14"/>
      <c r="J28" s="14"/>
      <c r="K28" s="14"/>
      <c r="L28" s="16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47" s="2" customFormat="1" ht="12" customHeight="1" x14ac:dyDescent="0.2">
      <c r="A29" s="12"/>
      <c r="B29" s="13"/>
      <c r="C29" s="10" t="s">
        <v>3</v>
      </c>
      <c r="D29" s="14"/>
      <c r="E29" s="14"/>
      <c r="F29" s="14"/>
      <c r="G29" s="14"/>
      <c r="H29" s="14"/>
      <c r="I29" s="14"/>
      <c r="J29" s="14"/>
      <c r="K29" s="14"/>
      <c r="L29" s="16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47" s="2" customFormat="1" ht="16.5" customHeight="1" x14ac:dyDescent="0.2">
      <c r="A30" s="12"/>
      <c r="B30" s="13"/>
      <c r="C30" s="14"/>
      <c r="D30" s="14"/>
      <c r="E30" s="92" t="e">
        <f>#REF!</f>
        <v>#REF!</v>
      </c>
      <c r="F30" s="93"/>
      <c r="G30" s="93"/>
      <c r="H30" s="93"/>
      <c r="I30" s="14"/>
      <c r="J30" s="14"/>
      <c r="K30" s="14"/>
      <c r="L30" s="16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47" s="2" customFormat="1" ht="12" customHeight="1" x14ac:dyDescent="0.2">
      <c r="A31" s="12"/>
      <c r="B31" s="13"/>
      <c r="C31" s="10" t="s">
        <v>20</v>
      </c>
      <c r="D31" s="14"/>
      <c r="E31" s="14"/>
      <c r="F31" s="14"/>
      <c r="G31" s="14"/>
      <c r="H31" s="14"/>
      <c r="I31" s="14"/>
      <c r="J31" s="14"/>
      <c r="K31" s="14"/>
      <c r="L31" s="16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47" s="2" customFormat="1" ht="16.5" customHeight="1" x14ac:dyDescent="0.2">
      <c r="A32" s="12"/>
      <c r="B32" s="13"/>
      <c r="C32" s="14"/>
      <c r="D32" s="14"/>
      <c r="E32" s="90" t="e">
        <f>#REF!</f>
        <v>#REF!</v>
      </c>
      <c r="F32" s="91"/>
      <c r="G32" s="91"/>
      <c r="H32" s="91"/>
      <c r="I32" s="14"/>
      <c r="J32" s="14"/>
      <c r="K32" s="14"/>
      <c r="L32" s="16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65" s="2" customFormat="1" ht="6.9" customHeight="1" x14ac:dyDescent="0.2">
      <c r="A33" s="12"/>
      <c r="B33" s="13"/>
      <c r="C33" s="14"/>
      <c r="D33" s="14"/>
      <c r="E33" s="14"/>
      <c r="F33" s="14"/>
      <c r="G33" s="14"/>
      <c r="H33" s="14"/>
      <c r="I33" s="14"/>
      <c r="J33" s="14"/>
      <c r="K33" s="14"/>
      <c r="L33" s="16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65" s="2" customFormat="1" ht="12" customHeight="1" x14ac:dyDescent="0.2">
      <c r="A34" s="12"/>
      <c r="B34" s="13"/>
      <c r="C34" s="10" t="s">
        <v>4</v>
      </c>
      <c r="D34" s="14"/>
      <c r="E34" s="14"/>
      <c r="F34" s="9" t="e">
        <f>#REF!</f>
        <v>#REF!</v>
      </c>
      <c r="G34" s="14"/>
      <c r="H34" s="14"/>
      <c r="I34" s="10" t="s">
        <v>5</v>
      </c>
      <c r="J34" s="21"/>
      <c r="K34" s="14"/>
      <c r="L34" s="16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65" s="2" customFormat="1" ht="6.9" customHeight="1" x14ac:dyDescent="0.2">
      <c r="A35" s="12"/>
      <c r="B35" s="13"/>
      <c r="C35" s="14"/>
      <c r="D35" s="14"/>
      <c r="E35" s="14"/>
      <c r="F35" s="14"/>
      <c r="G35" s="14"/>
      <c r="H35" s="14"/>
      <c r="I35" s="14"/>
      <c r="J35" s="14"/>
      <c r="K35" s="14"/>
      <c r="L35" s="16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65" s="2" customFormat="1" ht="15.15" customHeight="1" x14ac:dyDescent="0.2">
      <c r="A36" s="12"/>
      <c r="B36" s="13"/>
      <c r="C36" s="10" t="s">
        <v>6</v>
      </c>
      <c r="D36" s="14"/>
      <c r="E36" s="14"/>
      <c r="F36" s="9"/>
      <c r="G36" s="14"/>
      <c r="H36" s="14"/>
      <c r="I36" s="10" t="s">
        <v>8</v>
      </c>
      <c r="J36" s="11"/>
      <c r="K36" s="14"/>
      <c r="L36" s="16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65" s="2" customFormat="1" ht="15.15" customHeight="1" x14ac:dyDescent="0.2">
      <c r="A37" s="12"/>
      <c r="B37" s="13"/>
      <c r="C37" s="10" t="s">
        <v>7</v>
      </c>
      <c r="D37" s="14"/>
      <c r="E37" s="14"/>
      <c r="F37" s="9"/>
      <c r="G37" s="14"/>
      <c r="H37" s="14"/>
      <c r="I37" s="10" t="s">
        <v>9</v>
      </c>
      <c r="J37" s="11"/>
      <c r="K37" s="14"/>
      <c r="L37" s="16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65" s="2" customFormat="1" ht="10.35" customHeight="1" x14ac:dyDescent="0.2">
      <c r="A38" s="12"/>
      <c r="B38" s="13"/>
      <c r="C38" s="14"/>
      <c r="D38" s="14"/>
      <c r="E38" s="14"/>
      <c r="F38" s="14"/>
      <c r="G38" s="14"/>
      <c r="H38" s="14"/>
      <c r="I38" s="14"/>
      <c r="J38" s="14"/>
      <c r="K38" s="14"/>
      <c r="L38" s="16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65" s="5" customFormat="1" ht="29.25" customHeight="1" x14ac:dyDescent="0.2">
      <c r="A39" s="47"/>
      <c r="B39" s="48"/>
      <c r="C39" s="49" t="s">
        <v>35</v>
      </c>
      <c r="D39" s="50" t="s">
        <v>14</v>
      </c>
      <c r="E39" s="50" t="s">
        <v>12</v>
      </c>
      <c r="F39" s="50" t="s">
        <v>13</v>
      </c>
      <c r="G39" s="50" t="s">
        <v>36</v>
      </c>
      <c r="H39" s="50" t="s">
        <v>37</v>
      </c>
      <c r="I39" s="50" t="s">
        <v>38</v>
      </c>
      <c r="J39" s="50" t="s">
        <v>23</v>
      </c>
      <c r="K39" s="51" t="s">
        <v>39</v>
      </c>
      <c r="L39" s="52"/>
      <c r="M39" s="22" t="s">
        <v>0</v>
      </c>
      <c r="N39" s="23" t="s">
        <v>10</v>
      </c>
      <c r="O39" s="23" t="s">
        <v>40</v>
      </c>
      <c r="P39" s="23" t="s">
        <v>41</v>
      </c>
      <c r="Q39" s="23" t="s">
        <v>42</v>
      </c>
      <c r="R39" s="23" t="s">
        <v>43</v>
      </c>
      <c r="S39" s="23" t="s">
        <v>44</v>
      </c>
      <c r="T39" s="24" t="s">
        <v>45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</row>
    <row r="40" spans="1:65" s="2" customFormat="1" ht="22.95" customHeight="1" x14ac:dyDescent="0.3">
      <c r="A40" s="12"/>
      <c r="B40" s="13"/>
      <c r="C40" s="27" t="s">
        <v>46</v>
      </c>
      <c r="D40" s="14"/>
      <c r="E40" s="14"/>
      <c r="F40" s="14"/>
      <c r="G40" s="14"/>
      <c r="H40" s="14"/>
      <c r="I40" s="14"/>
      <c r="J40" s="53"/>
      <c r="K40" s="14"/>
      <c r="L40" s="15"/>
      <c r="M40" s="25"/>
      <c r="N40" s="54"/>
      <c r="O40" s="26"/>
      <c r="P40" s="55">
        <f>P41+SUM(P42:P47)</f>
        <v>0</v>
      </c>
      <c r="Q40" s="26"/>
      <c r="R40" s="55">
        <f>R41+SUM(R42:R47)</f>
        <v>0</v>
      </c>
      <c r="S40" s="26"/>
      <c r="T40" s="56">
        <f>T41+SUM(T42:T47)</f>
        <v>0</v>
      </c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T40" s="7" t="s">
        <v>15</v>
      </c>
      <c r="AU40" s="7" t="s">
        <v>25</v>
      </c>
      <c r="BK40" s="57">
        <f>BK41+SUM(BK42:BK47)</f>
        <v>0</v>
      </c>
    </row>
    <row r="41" spans="1:65" s="2" customFormat="1" ht="90" customHeight="1" x14ac:dyDescent="0.2">
      <c r="A41" s="12"/>
      <c r="B41" s="13"/>
      <c r="C41" s="73" t="s">
        <v>17</v>
      </c>
      <c r="D41" s="73" t="s">
        <v>52</v>
      </c>
      <c r="E41" s="74" t="s">
        <v>356</v>
      </c>
      <c r="F41" s="75" t="s">
        <v>357</v>
      </c>
      <c r="G41" s="76" t="s">
        <v>358</v>
      </c>
      <c r="H41" s="77">
        <v>112</v>
      </c>
      <c r="I41" s="78"/>
      <c r="J41" s="78"/>
      <c r="K41" s="75"/>
      <c r="L41" s="15"/>
      <c r="M41" s="79" t="s">
        <v>0</v>
      </c>
      <c r="N41" s="80" t="s">
        <v>11</v>
      </c>
      <c r="O41" s="81">
        <v>0</v>
      </c>
      <c r="P41" s="81">
        <f t="shared" ref="P41:P46" si="0">O41*H41</f>
        <v>0</v>
      </c>
      <c r="Q41" s="81">
        <v>0</v>
      </c>
      <c r="R41" s="81">
        <f t="shared" ref="R41:R46" si="1">Q41*H41</f>
        <v>0</v>
      </c>
      <c r="S41" s="81">
        <v>0</v>
      </c>
      <c r="T41" s="82">
        <f t="shared" ref="T41:T46" si="2">S41*H41</f>
        <v>0</v>
      </c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R41" s="83" t="s">
        <v>351</v>
      </c>
      <c r="AT41" s="83" t="s">
        <v>52</v>
      </c>
      <c r="AU41" s="83" t="s">
        <v>16</v>
      </c>
      <c r="AY41" s="7" t="s">
        <v>49</v>
      </c>
      <c r="BE41" s="84">
        <f t="shared" ref="BE41:BE46" si="3">IF(N41="základní",J41,0)</f>
        <v>0</v>
      </c>
      <c r="BF41" s="84">
        <f t="shared" ref="BF41:BF46" si="4">IF(N41="snížená",J41,0)</f>
        <v>0</v>
      </c>
      <c r="BG41" s="84">
        <f t="shared" ref="BG41:BG46" si="5">IF(N41="zákl. přenesená",J41,0)</f>
        <v>0</v>
      </c>
      <c r="BH41" s="84">
        <f t="shared" ref="BH41:BH46" si="6">IF(N41="sníž. přenesená",J41,0)</f>
        <v>0</v>
      </c>
      <c r="BI41" s="84">
        <f t="shared" ref="BI41:BI46" si="7">IF(N41="nulová",J41,0)</f>
        <v>0</v>
      </c>
      <c r="BJ41" s="7" t="s">
        <v>17</v>
      </c>
      <c r="BK41" s="84">
        <f t="shared" ref="BK41:BK46" si="8">ROUND(I41*H41,2)</f>
        <v>0</v>
      </c>
      <c r="BL41" s="7" t="s">
        <v>351</v>
      </c>
      <c r="BM41" s="83" t="s">
        <v>359</v>
      </c>
    </row>
    <row r="42" spans="1:65" s="2" customFormat="1" ht="14.4" customHeight="1" x14ac:dyDescent="0.2">
      <c r="A42" s="12"/>
      <c r="B42" s="13"/>
      <c r="C42" s="73" t="s">
        <v>18</v>
      </c>
      <c r="D42" s="73" t="s">
        <v>52</v>
      </c>
      <c r="E42" s="74" t="s">
        <v>360</v>
      </c>
      <c r="F42" s="75" t="s">
        <v>361</v>
      </c>
      <c r="G42" s="76" t="s">
        <v>362</v>
      </c>
      <c r="H42" s="77">
        <v>1</v>
      </c>
      <c r="I42" s="78"/>
      <c r="J42" s="78"/>
      <c r="K42" s="75"/>
      <c r="L42" s="15"/>
      <c r="M42" s="79" t="s">
        <v>0</v>
      </c>
      <c r="N42" s="80" t="s">
        <v>11</v>
      </c>
      <c r="O42" s="81">
        <v>0</v>
      </c>
      <c r="P42" s="81">
        <f t="shared" si="0"/>
        <v>0</v>
      </c>
      <c r="Q42" s="81">
        <v>0</v>
      </c>
      <c r="R42" s="81">
        <f t="shared" si="1"/>
        <v>0</v>
      </c>
      <c r="S42" s="81">
        <v>0</v>
      </c>
      <c r="T42" s="82">
        <f t="shared" si="2"/>
        <v>0</v>
      </c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R42" s="83" t="s">
        <v>363</v>
      </c>
      <c r="AT42" s="83" t="s">
        <v>52</v>
      </c>
      <c r="AU42" s="83" t="s">
        <v>16</v>
      </c>
      <c r="AY42" s="7" t="s">
        <v>49</v>
      </c>
      <c r="BE42" s="84">
        <f t="shared" si="3"/>
        <v>0</v>
      </c>
      <c r="BF42" s="84">
        <f t="shared" si="4"/>
        <v>0</v>
      </c>
      <c r="BG42" s="84">
        <f t="shared" si="5"/>
        <v>0</v>
      </c>
      <c r="BH42" s="84">
        <f t="shared" si="6"/>
        <v>0</v>
      </c>
      <c r="BI42" s="84">
        <f t="shared" si="7"/>
        <v>0</v>
      </c>
      <c r="BJ42" s="7" t="s">
        <v>17</v>
      </c>
      <c r="BK42" s="84">
        <f t="shared" si="8"/>
        <v>0</v>
      </c>
      <c r="BL42" s="7" t="s">
        <v>363</v>
      </c>
      <c r="BM42" s="83" t="s">
        <v>364</v>
      </c>
    </row>
    <row r="43" spans="1:65" s="2" customFormat="1" ht="14.4" customHeight="1" x14ac:dyDescent="0.2">
      <c r="A43" s="12"/>
      <c r="B43" s="13"/>
      <c r="C43" s="73" t="s">
        <v>144</v>
      </c>
      <c r="D43" s="73" t="s">
        <v>52</v>
      </c>
      <c r="E43" s="74" t="s">
        <v>365</v>
      </c>
      <c r="F43" s="75" t="s">
        <v>366</v>
      </c>
      <c r="G43" s="76" t="s">
        <v>362</v>
      </c>
      <c r="H43" s="77">
        <v>1</v>
      </c>
      <c r="I43" s="78"/>
      <c r="J43" s="78"/>
      <c r="K43" s="75"/>
      <c r="L43" s="15"/>
      <c r="M43" s="79" t="s">
        <v>0</v>
      </c>
      <c r="N43" s="80" t="s">
        <v>11</v>
      </c>
      <c r="O43" s="81">
        <v>0</v>
      </c>
      <c r="P43" s="81">
        <f t="shared" si="0"/>
        <v>0</v>
      </c>
      <c r="Q43" s="81">
        <v>0</v>
      </c>
      <c r="R43" s="81">
        <f t="shared" si="1"/>
        <v>0</v>
      </c>
      <c r="S43" s="81">
        <v>0</v>
      </c>
      <c r="T43" s="82">
        <f t="shared" si="2"/>
        <v>0</v>
      </c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R43" s="83" t="s">
        <v>363</v>
      </c>
      <c r="AT43" s="83" t="s">
        <v>52</v>
      </c>
      <c r="AU43" s="83" t="s">
        <v>16</v>
      </c>
      <c r="AY43" s="7" t="s">
        <v>49</v>
      </c>
      <c r="BE43" s="84">
        <f t="shared" si="3"/>
        <v>0</v>
      </c>
      <c r="BF43" s="84">
        <f t="shared" si="4"/>
        <v>0</v>
      </c>
      <c r="BG43" s="84">
        <f t="shared" si="5"/>
        <v>0</v>
      </c>
      <c r="BH43" s="84">
        <f t="shared" si="6"/>
        <v>0</v>
      </c>
      <c r="BI43" s="84">
        <f t="shared" si="7"/>
        <v>0</v>
      </c>
      <c r="BJ43" s="7" t="s">
        <v>17</v>
      </c>
      <c r="BK43" s="84">
        <f t="shared" si="8"/>
        <v>0</v>
      </c>
      <c r="BL43" s="7" t="s">
        <v>363</v>
      </c>
      <c r="BM43" s="83" t="s">
        <v>367</v>
      </c>
    </row>
    <row r="44" spans="1:65" s="2" customFormat="1" ht="14.4" customHeight="1" x14ac:dyDescent="0.2">
      <c r="A44" s="12"/>
      <c r="B44" s="13"/>
      <c r="C44" s="73" t="s">
        <v>56</v>
      </c>
      <c r="D44" s="73" t="s">
        <v>52</v>
      </c>
      <c r="E44" s="74" t="s">
        <v>368</v>
      </c>
      <c r="F44" s="75" t="s">
        <v>369</v>
      </c>
      <c r="G44" s="76" t="s">
        <v>362</v>
      </c>
      <c r="H44" s="77">
        <v>1</v>
      </c>
      <c r="I44" s="78"/>
      <c r="J44" s="78"/>
      <c r="K44" s="75"/>
      <c r="L44" s="15"/>
      <c r="M44" s="79" t="s">
        <v>0</v>
      </c>
      <c r="N44" s="80" t="s">
        <v>11</v>
      </c>
      <c r="O44" s="81">
        <v>0</v>
      </c>
      <c r="P44" s="81">
        <f t="shared" si="0"/>
        <v>0</v>
      </c>
      <c r="Q44" s="81">
        <v>0</v>
      </c>
      <c r="R44" s="81">
        <f t="shared" si="1"/>
        <v>0</v>
      </c>
      <c r="S44" s="81">
        <v>0</v>
      </c>
      <c r="T44" s="82">
        <f t="shared" si="2"/>
        <v>0</v>
      </c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R44" s="83" t="s">
        <v>363</v>
      </c>
      <c r="AT44" s="83" t="s">
        <v>52</v>
      </c>
      <c r="AU44" s="83" t="s">
        <v>16</v>
      </c>
      <c r="AY44" s="7" t="s">
        <v>49</v>
      </c>
      <c r="BE44" s="84">
        <f t="shared" si="3"/>
        <v>0</v>
      </c>
      <c r="BF44" s="84">
        <f t="shared" si="4"/>
        <v>0</v>
      </c>
      <c r="BG44" s="84">
        <f t="shared" si="5"/>
        <v>0</v>
      </c>
      <c r="BH44" s="84">
        <f t="shared" si="6"/>
        <v>0</v>
      </c>
      <c r="BI44" s="84">
        <f t="shared" si="7"/>
        <v>0</v>
      </c>
      <c r="BJ44" s="7" t="s">
        <v>17</v>
      </c>
      <c r="BK44" s="84">
        <f t="shared" si="8"/>
        <v>0</v>
      </c>
      <c r="BL44" s="7" t="s">
        <v>363</v>
      </c>
      <c r="BM44" s="83" t="s">
        <v>370</v>
      </c>
    </row>
    <row r="45" spans="1:65" s="2" customFormat="1" ht="14.4" customHeight="1" x14ac:dyDescent="0.2">
      <c r="A45" s="89"/>
      <c r="B45" s="13"/>
      <c r="C45" s="73">
        <v>5</v>
      </c>
      <c r="D45" s="73" t="s">
        <v>52</v>
      </c>
      <c r="E45" s="74" t="s">
        <v>365</v>
      </c>
      <c r="F45" s="75" t="s">
        <v>388</v>
      </c>
      <c r="G45" s="76" t="s">
        <v>362</v>
      </c>
      <c r="H45" s="77">
        <v>1</v>
      </c>
      <c r="I45" s="78"/>
      <c r="J45" s="78"/>
      <c r="K45" s="75"/>
      <c r="L45" s="15"/>
      <c r="M45" s="79"/>
      <c r="N45" s="80"/>
      <c r="O45" s="81"/>
      <c r="P45" s="81"/>
      <c r="Q45" s="81"/>
      <c r="R45" s="81"/>
      <c r="S45" s="81"/>
      <c r="T45" s="82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R45" s="83"/>
      <c r="AT45" s="83"/>
      <c r="AU45" s="83"/>
      <c r="AY45" s="7"/>
      <c r="BE45" s="84"/>
      <c r="BF45" s="84"/>
      <c r="BG45" s="84"/>
      <c r="BH45" s="84"/>
      <c r="BI45" s="84"/>
      <c r="BJ45" s="7"/>
      <c r="BK45" s="84">
        <f t="shared" si="8"/>
        <v>0</v>
      </c>
      <c r="BL45" s="7"/>
      <c r="BM45" s="83"/>
    </row>
    <row r="46" spans="1:65" s="2" customFormat="1" ht="14.4" customHeight="1" x14ac:dyDescent="0.2">
      <c r="A46" s="12"/>
      <c r="B46" s="13"/>
      <c r="C46" s="73">
        <v>6</v>
      </c>
      <c r="D46" s="73" t="s">
        <v>52</v>
      </c>
      <c r="E46" s="74" t="s">
        <v>371</v>
      </c>
      <c r="F46" s="75" t="s">
        <v>372</v>
      </c>
      <c r="G46" s="76" t="s">
        <v>362</v>
      </c>
      <c r="H46" s="77">
        <v>1</v>
      </c>
      <c r="I46" s="78"/>
      <c r="J46" s="78"/>
      <c r="K46" s="75"/>
      <c r="L46" s="15"/>
      <c r="M46" s="79" t="s">
        <v>0</v>
      </c>
      <c r="N46" s="80" t="s">
        <v>11</v>
      </c>
      <c r="O46" s="81">
        <v>0</v>
      </c>
      <c r="P46" s="81">
        <f t="shared" si="0"/>
        <v>0</v>
      </c>
      <c r="Q46" s="81">
        <v>0</v>
      </c>
      <c r="R46" s="81">
        <f t="shared" si="1"/>
        <v>0</v>
      </c>
      <c r="S46" s="81">
        <v>0</v>
      </c>
      <c r="T46" s="82">
        <f t="shared" si="2"/>
        <v>0</v>
      </c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R46" s="83" t="s">
        <v>363</v>
      </c>
      <c r="AT46" s="83" t="s">
        <v>52</v>
      </c>
      <c r="AU46" s="83" t="s">
        <v>16</v>
      </c>
      <c r="AY46" s="7" t="s">
        <v>49</v>
      </c>
      <c r="BE46" s="84">
        <f t="shared" si="3"/>
        <v>0</v>
      </c>
      <c r="BF46" s="84">
        <f t="shared" si="4"/>
        <v>0</v>
      </c>
      <c r="BG46" s="84">
        <f t="shared" si="5"/>
        <v>0</v>
      </c>
      <c r="BH46" s="84">
        <f t="shared" si="6"/>
        <v>0</v>
      </c>
      <c r="BI46" s="84">
        <f t="shared" si="7"/>
        <v>0</v>
      </c>
      <c r="BJ46" s="7" t="s">
        <v>17</v>
      </c>
      <c r="BK46" s="84">
        <f t="shared" si="8"/>
        <v>0</v>
      </c>
      <c r="BL46" s="7" t="s">
        <v>363</v>
      </c>
      <c r="BM46" s="83" t="s">
        <v>373</v>
      </c>
    </row>
    <row r="47" spans="1:65" s="6" customFormat="1" ht="25.95" customHeight="1" x14ac:dyDescent="0.25">
      <c r="B47" s="58"/>
      <c r="C47" s="59"/>
      <c r="D47" s="60" t="s">
        <v>15</v>
      </c>
      <c r="E47" s="61" t="s">
        <v>19</v>
      </c>
      <c r="F47" s="61" t="s">
        <v>374</v>
      </c>
      <c r="G47" s="59"/>
      <c r="H47" s="59"/>
      <c r="I47" s="59"/>
      <c r="J47" s="62"/>
      <c r="K47" s="59"/>
      <c r="L47" s="63"/>
      <c r="M47" s="64"/>
      <c r="N47" s="65"/>
      <c r="O47" s="65"/>
      <c r="P47" s="66">
        <f>P48+P51</f>
        <v>0</v>
      </c>
      <c r="Q47" s="65"/>
      <c r="R47" s="66">
        <f>R48+R51</f>
        <v>0</v>
      </c>
      <c r="S47" s="65"/>
      <c r="T47" s="67">
        <f>T48+T51</f>
        <v>0</v>
      </c>
      <c r="AR47" s="68" t="s">
        <v>140</v>
      </c>
      <c r="AT47" s="69" t="s">
        <v>15</v>
      </c>
      <c r="AU47" s="69" t="s">
        <v>16</v>
      </c>
      <c r="AY47" s="68" t="s">
        <v>49</v>
      </c>
      <c r="BK47" s="70">
        <f>BK48+BK51</f>
        <v>0</v>
      </c>
    </row>
    <row r="48" spans="1:65" s="6" customFormat="1" ht="22.95" customHeight="1" x14ac:dyDescent="0.25">
      <c r="B48" s="58"/>
      <c r="C48" s="59"/>
      <c r="D48" s="60" t="s">
        <v>15</v>
      </c>
      <c r="E48" s="71" t="s">
        <v>375</v>
      </c>
      <c r="F48" s="71" t="s">
        <v>376</v>
      </c>
      <c r="G48" s="59"/>
      <c r="H48" s="59"/>
      <c r="I48" s="59"/>
      <c r="J48" s="72"/>
      <c r="K48" s="59"/>
      <c r="L48" s="63"/>
      <c r="M48" s="64"/>
      <c r="N48" s="65"/>
      <c r="O48" s="65"/>
      <c r="P48" s="66">
        <f>SUM(P49:P50)</f>
        <v>0</v>
      </c>
      <c r="Q48" s="65"/>
      <c r="R48" s="66">
        <f>SUM(R49:R50)</f>
        <v>0</v>
      </c>
      <c r="S48" s="65"/>
      <c r="T48" s="67">
        <f>SUM(T49:T50)</f>
        <v>0</v>
      </c>
      <c r="AR48" s="68" t="s">
        <v>140</v>
      </c>
      <c r="AT48" s="69" t="s">
        <v>15</v>
      </c>
      <c r="AU48" s="69" t="s">
        <v>17</v>
      </c>
      <c r="AY48" s="68" t="s">
        <v>49</v>
      </c>
      <c r="BK48" s="70">
        <f>SUM(BK49:BK50)</f>
        <v>0</v>
      </c>
    </row>
    <row r="49" spans="1:65" s="2" customFormat="1" ht="14.4" customHeight="1" x14ac:dyDescent="0.2">
      <c r="A49" s="12"/>
      <c r="B49" s="13"/>
      <c r="C49" s="73" t="s">
        <v>156</v>
      </c>
      <c r="D49" s="73" t="s">
        <v>52</v>
      </c>
      <c r="E49" s="74" t="s">
        <v>377</v>
      </c>
      <c r="F49" s="75" t="s">
        <v>378</v>
      </c>
      <c r="G49" s="76" t="s">
        <v>362</v>
      </c>
      <c r="H49" s="77">
        <v>1</v>
      </c>
      <c r="I49" s="78"/>
      <c r="J49" s="78"/>
      <c r="K49" s="75"/>
      <c r="L49" s="15"/>
      <c r="M49" s="79" t="s">
        <v>0</v>
      </c>
      <c r="N49" s="80" t="s">
        <v>11</v>
      </c>
      <c r="O49" s="81">
        <v>0</v>
      </c>
      <c r="P49" s="81">
        <f>O49*H49</f>
        <v>0</v>
      </c>
      <c r="Q49" s="81">
        <v>0</v>
      </c>
      <c r="R49" s="81">
        <f>Q49*H49</f>
        <v>0</v>
      </c>
      <c r="S49" s="81">
        <v>0</v>
      </c>
      <c r="T49" s="82">
        <f>S49*H49</f>
        <v>0</v>
      </c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R49" s="83" t="s">
        <v>363</v>
      </c>
      <c r="AT49" s="83" t="s">
        <v>52</v>
      </c>
      <c r="AU49" s="83" t="s">
        <v>18</v>
      </c>
      <c r="AY49" s="7" t="s">
        <v>49</v>
      </c>
      <c r="BE49" s="84">
        <f>IF(N49="základní",J49,0)</f>
        <v>0</v>
      </c>
      <c r="BF49" s="84">
        <f>IF(N49="snížená",J49,0)</f>
        <v>0</v>
      </c>
      <c r="BG49" s="84">
        <f>IF(N49="zákl. přenesená",J49,0)</f>
        <v>0</v>
      </c>
      <c r="BH49" s="84">
        <f>IF(N49="sníž. přenesená",J49,0)</f>
        <v>0</v>
      </c>
      <c r="BI49" s="84">
        <f>IF(N49="nulová",J49,0)</f>
        <v>0</v>
      </c>
      <c r="BJ49" s="7" t="s">
        <v>17</v>
      </c>
      <c r="BK49" s="84">
        <f>ROUND(I49*H49,2)</f>
        <v>0</v>
      </c>
      <c r="BL49" s="7" t="s">
        <v>363</v>
      </c>
      <c r="BM49" s="83" t="s">
        <v>379</v>
      </c>
    </row>
    <row r="50" spans="1:65" s="2" customFormat="1" ht="14.4" customHeight="1" x14ac:dyDescent="0.2">
      <c r="A50" s="12"/>
      <c r="B50" s="13"/>
      <c r="C50" s="73" t="s">
        <v>148</v>
      </c>
      <c r="D50" s="73" t="s">
        <v>52</v>
      </c>
      <c r="E50" s="74" t="s">
        <v>380</v>
      </c>
      <c r="F50" s="75" t="s">
        <v>381</v>
      </c>
      <c r="G50" s="76" t="s">
        <v>362</v>
      </c>
      <c r="H50" s="77">
        <v>1</v>
      </c>
      <c r="I50" s="78"/>
      <c r="J50" s="78"/>
      <c r="K50" s="75"/>
      <c r="L50" s="15"/>
      <c r="M50" s="79" t="s">
        <v>0</v>
      </c>
      <c r="N50" s="80" t="s">
        <v>11</v>
      </c>
      <c r="O50" s="81">
        <v>0</v>
      </c>
      <c r="P50" s="81">
        <f>O50*H50</f>
        <v>0</v>
      </c>
      <c r="Q50" s="81">
        <v>0</v>
      </c>
      <c r="R50" s="81">
        <f>Q50*H50</f>
        <v>0</v>
      </c>
      <c r="S50" s="81">
        <v>0</v>
      </c>
      <c r="T50" s="82">
        <f>S50*H50</f>
        <v>0</v>
      </c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R50" s="83" t="s">
        <v>363</v>
      </c>
      <c r="AT50" s="83" t="s">
        <v>52</v>
      </c>
      <c r="AU50" s="83" t="s">
        <v>18</v>
      </c>
      <c r="AY50" s="7" t="s">
        <v>49</v>
      </c>
      <c r="BE50" s="84">
        <f>IF(N50="základní",J50,0)</f>
        <v>0</v>
      </c>
      <c r="BF50" s="84">
        <f>IF(N50="snížená",J50,0)</f>
        <v>0</v>
      </c>
      <c r="BG50" s="84">
        <f>IF(N50="zákl. přenesená",J50,0)</f>
        <v>0</v>
      </c>
      <c r="BH50" s="84">
        <f>IF(N50="sníž. přenesená",J50,0)</f>
        <v>0</v>
      </c>
      <c r="BI50" s="84">
        <f>IF(N50="nulová",J50,0)</f>
        <v>0</v>
      </c>
      <c r="BJ50" s="7" t="s">
        <v>17</v>
      </c>
      <c r="BK50" s="84">
        <f>ROUND(I50*H50,2)</f>
        <v>0</v>
      </c>
      <c r="BL50" s="7" t="s">
        <v>363</v>
      </c>
      <c r="BM50" s="83" t="s">
        <v>382</v>
      </c>
    </row>
    <row r="51" spans="1:65" s="6" customFormat="1" ht="22.95" customHeight="1" x14ac:dyDescent="0.25">
      <c r="B51" s="58"/>
      <c r="C51" s="59"/>
      <c r="D51" s="60" t="s">
        <v>15</v>
      </c>
      <c r="E51" s="71" t="s">
        <v>383</v>
      </c>
      <c r="F51" s="71" t="s">
        <v>384</v>
      </c>
      <c r="G51" s="59"/>
      <c r="H51" s="59"/>
      <c r="I51" s="59"/>
      <c r="J51" s="72"/>
      <c r="K51" s="59"/>
      <c r="L51" s="63"/>
      <c r="M51" s="64"/>
      <c r="N51" s="65"/>
      <c r="O51" s="65"/>
      <c r="P51" s="66">
        <f>P52</f>
        <v>0</v>
      </c>
      <c r="Q51" s="65"/>
      <c r="R51" s="66">
        <f>R52</f>
        <v>0</v>
      </c>
      <c r="S51" s="65"/>
      <c r="T51" s="67">
        <f>T52</f>
        <v>0</v>
      </c>
      <c r="AR51" s="68" t="s">
        <v>140</v>
      </c>
      <c r="AT51" s="69" t="s">
        <v>15</v>
      </c>
      <c r="AU51" s="69" t="s">
        <v>17</v>
      </c>
      <c r="AY51" s="68" t="s">
        <v>49</v>
      </c>
      <c r="BK51" s="70">
        <f>BK52</f>
        <v>0</v>
      </c>
    </row>
    <row r="52" spans="1:65" s="2" customFormat="1" ht="14.4" customHeight="1" x14ac:dyDescent="0.2">
      <c r="A52" s="12"/>
      <c r="B52" s="13"/>
      <c r="C52" s="73" t="s">
        <v>80</v>
      </c>
      <c r="D52" s="73" t="s">
        <v>52</v>
      </c>
      <c r="E52" s="74" t="s">
        <v>385</v>
      </c>
      <c r="F52" s="75" t="s">
        <v>386</v>
      </c>
      <c r="G52" s="76" t="s">
        <v>362</v>
      </c>
      <c r="H52" s="77">
        <v>1</v>
      </c>
      <c r="I52" s="78"/>
      <c r="J52" s="78"/>
      <c r="K52" s="75"/>
      <c r="L52" s="15"/>
      <c r="M52" s="85" t="s">
        <v>0</v>
      </c>
      <c r="N52" s="86" t="s">
        <v>11</v>
      </c>
      <c r="O52" s="87">
        <v>0</v>
      </c>
      <c r="P52" s="87">
        <f>O52*H52</f>
        <v>0</v>
      </c>
      <c r="Q52" s="87">
        <v>0</v>
      </c>
      <c r="R52" s="87">
        <f>Q52*H52</f>
        <v>0</v>
      </c>
      <c r="S52" s="87">
        <v>0</v>
      </c>
      <c r="T52" s="88">
        <f>S52*H52</f>
        <v>0</v>
      </c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R52" s="83" t="s">
        <v>363</v>
      </c>
      <c r="AT52" s="83" t="s">
        <v>52</v>
      </c>
      <c r="AU52" s="83" t="s">
        <v>18</v>
      </c>
      <c r="AY52" s="7" t="s">
        <v>49</v>
      </c>
      <c r="BE52" s="84">
        <f>IF(N52="základní",J52,0)</f>
        <v>0</v>
      </c>
      <c r="BF52" s="84">
        <f>IF(N52="snížená",J52,0)</f>
        <v>0</v>
      </c>
      <c r="BG52" s="84">
        <f>IF(N52="zákl. přenesená",J52,0)</f>
        <v>0</v>
      </c>
      <c r="BH52" s="84">
        <f>IF(N52="sníž. přenesená",J52,0)</f>
        <v>0</v>
      </c>
      <c r="BI52" s="84">
        <f>IF(N52="nulová",J52,0)</f>
        <v>0</v>
      </c>
      <c r="BJ52" s="7" t="s">
        <v>17</v>
      </c>
      <c r="BK52" s="84">
        <f>ROUND(I52*H52,2)</f>
        <v>0</v>
      </c>
      <c r="BL52" s="7" t="s">
        <v>363</v>
      </c>
      <c r="BM52" s="83" t="s">
        <v>387</v>
      </c>
    </row>
    <row r="53" spans="1:65" s="2" customFormat="1" ht="6.9" customHeight="1" x14ac:dyDescent="0.2">
      <c r="A53" s="12"/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5"/>
      <c r="M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</row>
  </sheetData>
  <autoFilter ref="C39:K52"/>
  <mergeCells count="4">
    <mergeCell ref="E8:H8"/>
    <mergeCell ref="E30:H30"/>
    <mergeCell ref="E32:H32"/>
    <mergeCell ref="E6:H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01 - EOV</vt:lpstr>
      <vt:lpstr>02 - VRN</vt:lpstr>
      <vt:lpstr>'01 - EOV'!Názvy_tisku</vt:lpstr>
      <vt:lpstr>'02 - VRN'!Názvy_tisku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Bureš</dc:creator>
  <cp:lastModifiedBy>Kosmál Martin, Ing.</cp:lastModifiedBy>
  <dcterms:created xsi:type="dcterms:W3CDTF">2020-10-13T07:25:30Z</dcterms:created>
  <dcterms:modified xsi:type="dcterms:W3CDTF">2020-11-05T11:57:06Z</dcterms:modified>
</cp:coreProperties>
</file>